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ivotTables/pivotTable1.xml" ContentType="application/vnd.openxmlformats-officedocument.spreadsheetml.pivot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M:\OAS\DATA\FUNCTION\BUDGETS\2024-2025\Guidelines\"/>
    </mc:Choice>
  </mc:AlternateContent>
  <xr:revisionPtr revIDLastSave="0" documentId="13_ncr:1_{41189DD9-B212-4C39-9BC2-0471733FCE1A}" xr6:coauthVersionLast="47" xr6:coauthVersionMax="47" xr10:uidLastSave="{00000000-0000-0000-0000-000000000000}"/>
  <bookViews>
    <workbookView xWindow="-108" yWindow="-108" windowWidth="23256" windowHeight="12576" xr2:uid="{5BBE53A2-6BD5-4CB2-A67F-152F421FDF65}"/>
  </bookViews>
  <sheets>
    <sheet name="Instructions and Checklist" sheetId="4" r:id="rId1"/>
    <sheet name="Budget Spreadsheet" sheetId="1" r:id="rId2"/>
    <sheet name="Data for drop-down" sheetId="9" state="hidden" r:id="rId3"/>
    <sheet name="Professional Development" sheetId="6" r:id="rId4"/>
    <sheet name="Capital Expenditures" sheetId="7" r:id="rId5"/>
    <sheet name="Example of Completed Budget" sheetId="11" r:id="rId6"/>
    <sheet name="Dimension Listings" sheetId="2" r:id="rId7"/>
    <sheet name="Budget Pivot-For OAS Use Only" sheetId="10" r:id="rId8"/>
  </sheets>
  <definedNames>
    <definedName name="_xlnm._FilterDatabase" localSheetId="6" hidden="1">'Dimension Listings'!$A$4:$M$564</definedName>
    <definedName name="_xlnm.Print_Area" localSheetId="1">'Budget Spreadsheet'!$A$10:$N$43</definedName>
    <definedName name="_xlnm.Print_Area" localSheetId="4">'Capital Expenditures'!$A$1:$I$17</definedName>
    <definedName name="_xlnm.Print_Area" localSheetId="0">'Instructions and Checklist'!$A$1:$C$52</definedName>
    <definedName name="_xlnm.Print_Area" localSheetId="3">'Professional Development'!$A$1:$L$18</definedName>
  </definedNames>
  <calcPr calcId="191029"/>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0" i="1" l="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Q110" i="1"/>
  <c r="P110" i="1" s="1"/>
  <c r="Q111" i="1"/>
  <c r="P111" i="1" s="1"/>
  <c r="Q112" i="1"/>
  <c r="P112" i="1" s="1"/>
  <c r="Q113" i="1"/>
  <c r="P113" i="1" s="1"/>
  <c r="Q114" i="1"/>
  <c r="P114" i="1" s="1"/>
  <c r="Q115" i="1"/>
  <c r="P115" i="1" s="1"/>
  <c r="Q116" i="1"/>
  <c r="P116" i="1" s="1"/>
  <c r="Q117" i="1"/>
  <c r="P117" i="1" s="1"/>
  <c r="Q118" i="1"/>
  <c r="P118" i="1" s="1"/>
  <c r="Q119" i="1"/>
  <c r="P119" i="1" s="1"/>
  <c r="Q120" i="1"/>
  <c r="P120" i="1" s="1"/>
  <c r="Q121" i="1"/>
  <c r="P121" i="1" s="1"/>
  <c r="Q122" i="1"/>
  <c r="P122" i="1" s="1"/>
  <c r="Q123" i="1"/>
  <c r="P123" i="1" s="1"/>
  <c r="Q124" i="1"/>
  <c r="P124" i="1" s="1"/>
  <c r="Q125" i="1"/>
  <c r="P125" i="1" s="1"/>
  <c r="Q126" i="1"/>
  <c r="P126" i="1" s="1"/>
  <c r="Q127" i="1"/>
  <c r="P127" i="1" s="1"/>
  <c r="Q128" i="1"/>
  <c r="P128" i="1" s="1"/>
  <c r="Q129" i="1"/>
  <c r="P129" i="1" s="1"/>
  <c r="Q130" i="1"/>
  <c r="P130" i="1" s="1"/>
  <c r="Q131" i="1"/>
  <c r="P131" i="1" s="1"/>
  <c r="Q132" i="1"/>
  <c r="P132" i="1" s="1"/>
  <c r="Q133" i="1"/>
  <c r="P133" i="1" s="1"/>
  <c r="Q134" i="1"/>
  <c r="P134" i="1" s="1"/>
  <c r="Q135" i="1"/>
  <c r="P135" i="1" s="1"/>
  <c r="Q136" i="1"/>
  <c r="P136" i="1" s="1"/>
  <c r="Q137" i="1"/>
  <c r="P137" i="1" s="1"/>
  <c r="Q138" i="1"/>
  <c r="P138" i="1" s="1"/>
  <c r="Q139" i="1"/>
  <c r="P139" i="1" s="1"/>
  <c r="Q140" i="1"/>
  <c r="P140" i="1" s="1"/>
  <c r="Q141" i="1"/>
  <c r="P141" i="1" s="1"/>
  <c r="Q142" i="1"/>
  <c r="P142" i="1" s="1"/>
  <c r="Q143" i="1"/>
  <c r="P143" i="1" s="1"/>
  <c r="Q144" i="1"/>
  <c r="P144" i="1" s="1"/>
  <c r="Q145" i="1"/>
  <c r="P145" i="1" s="1"/>
  <c r="Q146" i="1"/>
  <c r="P146" i="1" s="1"/>
  <c r="Q147" i="1"/>
  <c r="P147" i="1" s="1"/>
  <c r="Q148" i="1"/>
  <c r="P148" i="1" s="1"/>
  <c r="Q149" i="1"/>
  <c r="P149" i="1" s="1"/>
  <c r="Q150" i="1"/>
  <c r="P150" i="1" s="1"/>
  <c r="Q151" i="1"/>
  <c r="P151" i="1" s="1"/>
  <c r="Q152" i="1"/>
  <c r="P152" i="1" s="1"/>
  <c r="Q153" i="1"/>
  <c r="P153" i="1" s="1"/>
  <c r="Q154" i="1"/>
  <c r="P154" i="1" s="1"/>
  <c r="Q155" i="1"/>
  <c r="P155" i="1" s="1"/>
  <c r="Q156" i="1"/>
  <c r="P156" i="1" s="1"/>
  <c r="Q157" i="1"/>
  <c r="P157" i="1" s="1"/>
  <c r="Q158" i="1"/>
  <c r="P158" i="1" s="1"/>
  <c r="Q159" i="1"/>
  <c r="P159" i="1" s="1"/>
  <c r="Q160" i="1"/>
  <c r="P160" i="1" s="1"/>
  <c r="Q161" i="1"/>
  <c r="P161" i="1" s="1"/>
  <c r="Q162" i="1"/>
  <c r="P162" i="1" s="1"/>
  <c r="Q163" i="1"/>
  <c r="P163" i="1" s="1"/>
  <c r="Q164" i="1"/>
  <c r="P164" i="1" s="1"/>
  <c r="Q165" i="1"/>
  <c r="P165" i="1" s="1"/>
  <c r="Q166" i="1"/>
  <c r="P166" i="1" s="1"/>
  <c r="Q167" i="1"/>
  <c r="P167" i="1" s="1"/>
  <c r="Q168" i="1"/>
  <c r="P168" i="1" s="1"/>
  <c r="Q169" i="1"/>
  <c r="P169" i="1" s="1"/>
  <c r="Q170" i="1"/>
  <c r="P170" i="1" s="1"/>
  <c r="Q171" i="1"/>
  <c r="P171" i="1" s="1"/>
  <c r="Q172" i="1"/>
  <c r="P172" i="1" s="1"/>
  <c r="Q173" i="1"/>
  <c r="P173" i="1" s="1"/>
  <c r="Q174" i="1"/>
  <c r="P174" i="1" s="1"/>
  <c r="Q175" i="1"/>
  <c r="P175" i="1" s="1"/>
  <c r="Q176" i="1"/>
  <c r="P176" i="1" s="1"/>
  <c r="Q177" i="1"/>
  <c r="P177" i="1" s="1"/>
  <c r="Q178" i="1"/>
  <c r="P178" i="1" s="1"/>
  <c r="Q179" i="1"/>
  <c r="P179" i="1" s="1"/>
  <c r="Q180" i="1"/>
  <c r="P180" i="1" s="1"/>
  <c r="Q181" i="1"/>
  <c r="P181" i="1" s="1"/>
  <c r="Q182" i="1"/>
  <c r="P182" i="1" s="1"/>
  <c r="Q183" i="1"/>
  <c r="P183" i="1" s="1"/>
  <c r="Q184" i="1"/>
  <c r="P184" i="1" s="1"/>
  <c r="Q185" i="1"/>
  <c r="P185" i="1" s="1"/>
  <c r="Q186" i="1"/>
  <c r="P186" i="1" s="1"/>
  <c r="Q187" i="1"/>
  <c r="P187" i="1" s="1"/>
  <c r="Q188" i="1"/>
  <c r="P188" i="1" s="1"/>
  <c r="Q189" i="1"/>
  <c r="P189" i="1" s="1"/>
  <c r="Q190" i="1"/>
  <c r="P190" i="1" s="1"/>
  <c r="Q191" i="1"/>
  <c r="P191" i="1" s="1"/>
  <c r="Q192" i="1"/>
  <c r="P192" i="1" s="1"/>
  <c r="Q193" i="1"/>
  <c r="P193" i="1" s="1"/>
  <c r="Q194" i="1"/>
  <c r="P194" i="1" s="1"/>
  <c r="Q195" i="1"/>
  <c r="P195" i="1" s="1"/>
  <c r="Q196" i="1"/>
  <c r="P196" i="1" s="1"/>
  <c r="Q197" i="1"/>
  <c r="P197" i="1" s="1"/>
  <c r="Q198" i="1"/>
  <c r="P198" i="1" s="1"/>
  <c r="Q199" i="1"/>
  <c r="P199" i="1" s="1"/>
  <c r="Q200" i="1"/>
  <c r="P200" i="1" s="1"/>
  <c r="Q201" i="1"/>
  <c r="P201" i="1" s="1"/>
  <c r="Q202" i="1"/>
  <c r="P202" i="1" s="1"/>
  <c r="Q203" i="1"/>
  <c r="P203" i="1" s="1"/>
  <c r="Q204" i="1"/>
  <c r="P204" i="1" s="1"/>
  <c r="Q205" i="1"/>
  <c r="P205" i="1" s="1"/>
  <c r="Q206" i="1"/>
  <c r="P206" i="1" s="1"/>
  <c r="Q207" i="1"/>
  <c r="P207" i="1" s="1"/>
  <c r="Q208" i="1"/>
  <c r="P208" i="1" s="1"/>
  <c r="Q209" i="1"/>
  <c r="P209" i="1" s="1"/>
  <c r="Q210" i="1"/>
  <c r="P210" i="1" s="1"/>
  <c r="Q211" i="1"/>
  <c r="P211" i="1" s="1"/>
  <c r="Q212" i="1"/>
  <c r="P212" i="1" s="1"/>
  <c r="Q213" i="1"/>
  <c r="P213" i="1" s="1"/>
  <c r="Q214" i="1"/>
  <c r="P214" i="1" s="1"/>
  <c r="Q215" i="1"/>
  <c r="P215" i="1" s="1"/>
  <c r="Q216" i="1"/>
  <c r="P216" i="1" s="1"/>
  <c r="Q217" i="1"/>
  <c r="P217" i="1" s="1"/>
  <c r="Q218" i="1"/>
  <c r="P218" i="1" s="1"/>
  <c r="Q219" i="1"/>
  <c r="P219" i="1" s="1"/>
  <c r="Q220" i="1"/>
  <c r="P220" i="1" s="1"/>
  <c r="Q221" i="1"/>
  <c r="P221" i="1" s="1"/>
  <c r="Q222" i="1"/>
  <c r="P222" i="1" s="1"/>
  <c r="Q223" i="1"/>
  <c r="P223" i="1" s="1"/>
  <c r="Q224" i="1"/>
  <c r="P224" i="1" s="1"/>
  <c r="Q225" i="1"/>
  <c r="P225" i="1" s="1"/>
  <c r="Q226" i="1"/>
  <c r="P226" i="1" s="1"/>
  <c r="Q227" i="1"/>
  <c r="P227" i="1" s="1"/>
  <c r="Q228" i="1"/>
  <c r="P228" i="1" s="1"/>
  <c r="Q229" i="1"/>
  <c r="P229" i="1" s="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K147" i="10"/>
  <c r="AJ147" i="10"/>
  <c r="AI147" i="10"/>
  <c r="AH147" i="10"/>
  <c r="AG147" i="10"/>
  <c r="AF147" i="10"/>
  <c r="AE147" i="10"/>
  <c r="AD147" i="10"/>
  <c r="AC147" i="10"/>
  <c r="AB147" i="10"/>
  <c r="AA147" i="10"/>
  <c r="Z147" i="10"/>
  <c r="Y147" i="10"/>
  <c r="X147" i="10"/>
  <c r="W147" i="10"/>
  <c r="V147" i="10"/>
  <c r="S147" i="10"/>
  <c r="U147" i="10" s="1"/>
  <c r="AK146" i="10"/>
  <c r="AJ146" i="10"/>
  <c r="AI146" i="10"/>
  <c r="AH146" i="10"/>
  <c r="AG146" i="10"/>
  <c r="AF146" i="10"/>
  <c r="AE146" i="10"/>
  <c r="AD146" i="10"/>
  <c r="AC146" i="10"/>
  <c r="AB146" i="10"/>
  <c r="AA146" i="10"/>
  <c r="Z146" i="10"/>
  <c r="Y146" i="10"/>
  <c r="X146" i="10"/>
  <c r="W146" i="10"/>
  <c r="V146" i="10"/>
  <c r="S146" i="10"/>
  <c r="U146" i="10" s="1"/>
  <c r="AK145" i="10"/>
  <c r="AJ145" i="10"/>
  <c r="AI145" i="10"/>
  <c r="AH145" i="10"/>
  <c r="AG145" i="10"/>
  <c r="AF145" i="10"/>
  <c r="AE145" i="10"/>
  <c r="AD145" i="10"/>
  <c r="AC145" i="10"/>
  <c r="AB145" i="10"/>
  <c r="AA145" i="10"/>
  <c r="Z145" i="10"/>
  <c r="Y145" i="10"/>
  <c r="X145" i="10"/>
  <c r="W145" i="10"/>
  <c r="V145" i="10"/>
  <c r="S145" i="10"/>
  <c r="U145" i="10" s="1"/>
  <c r="AK144" i="10"/>
  <c r="AJ144" i="10"/>
  <c r="AI144" i="10"/>
  <c r="AH144" i="10"/>
  <c r="AG144" i="10"/>
  <c r="AF144" i="10"/>
  <c r="AE144" i="10"/>
  <c r="AD144" i="10"/>
  <c r="AC144" i="10"/>
  <c r="AB144" i="10"/>
  <c r="AA144" i="10"/>
  <c r="Z144" i="10"/>
  <c r="Y144" i="10"/>
  <c r="X144" i="10"/>
  <c r="W144" i="10"/>
  <c r="V144" i="10"/>
  <c r="S144" i="10"/>
  <c r="U144" i="10" s="1"/>
  <c r="AK143" i="10"/>
  <c r="AJ143" i="10"/>
  <c r="AI143" i="10"/>
  <c r="AH143" i="10"/>
  <c r="AG143" i="10"/>
  <c r="AF143" i="10"/>
  <c r="AE143" i="10"/>
  <c r="AD143" i="10"/>
  <c r="AC143" i="10"/>
  <c r="AB143" i="10"/>
  <c r="AA143" i="10"/>
  <c r="Z143" i="10"/>
  <c r="Y143" i="10"/>
  <c r="X143" i="10"/>
  <c r="W143" i="10"/>
  <c r="V143" i="10"/>
  <c r="S143" i="10"/>
  <c r="U143" i="10" s="1"/>
  <c r="AK142" i="10"/>
  <c r="AJ142" i="10"/>
  <c r="AI142" i="10"/>
  <c r="AH142" i="10"/>
  <c r="AG142" i="10"/>
  <c r="AF142" i="10"/>
  <c r="AE142" i="10"/>
  <c r="AD142" i="10"/>
  <c r="AC142" i="10"/>
  <c r="AB142" i="10"/>
  <c r="AA142" i="10"/>
  <c r="Z142" i="10"/>
  <c r="Y142" i="10"/>
  <c r="X142" i="10"/>
  <c r="W142" i="10"/>
  <c r="V142" i="10"/>
  <c r="S142" i="10"/>
  <c r="U142" i="10" s="1"/>
  <c r="AK141" i="10"/>
  <c r="AJ141" i="10"/>
  <c r="AI141" i="10"/>
  <c r="AH141" i="10"/>
  <c r="AG141" i="10"/>
  <c r="AF141" i="10"/>
  <c r="AE141" i="10"/>
  <c r="AD141" i="10"/>
  <c r="AC141" i="10"/>
  <c r="AB141" i="10"/>
  <c r="AA141" i="10"/>
  <c r="Z141" i="10"/>
  <c r="Y141" i="10"/>
  <c r="X141" i="10"/>
  <c r="W141" i="10"/>
  <c r="V141" i="10"/>
  <c r="S141" i="10"/>
  <c r="U141" i="10" s="1"/>
  <c r="AK140" i="10"/>
  <c r="AJ140" i="10"/>
  <c r="AI140" i="10"/>
  <c r="AH140" i="10"/>
  <c r="AG140" i="10"/>
  <c r="AF140" i="10"/>
  <c r="AE140" i="10"/>
  <c r="AD140" i="10"/>
  <c r="AC140" i="10"/>
  <c r="AB140" i="10"/>
  <c r="AA140" i="10"/>
  <c r="Z140" i="10"/>
  <c r="Y140" i="10"/>
  <c r="X140" i="10"/>
  <c r="W140" i="10"/>
  <c r="V140" i="10"/>
  <c r="S140" i="10"/>
  <c r="U140" i="10" s="1"/>
  <c r="AK139" i="10"/>
  <c r="AJ139" i="10"/>
  <c r="AI139" i="10"/>
  <c r="AH139" i="10"/>
  <c r="AG139" i="10"/>
  <c r="AF139" i="10"/>
  <c r="AE139" i="10"/>
  <c r="AD139" i="10"/>
  <c r="AC139" i="10"/>
  <c r="AB139" i="10"/>
  <c r="AA139" i="10"/>
  <c r="Z139" i="10"/>
  <c r="Y139" i="10"/>
  <c r="X139" i="10"/>
  <c r="W139" i="10"/>
  <c r="V139" i="10"/>
  <c r="S139" i="10"/>
  <c r="U139" i="10" s="1"/>
  <c r="AK138" i="10"/>
  <c r="AJ138" i="10"/>
  <c r="AI138" i="10"/>
  <c r="AH138" i="10"/>
  <c r="AG138" i="10"/>
  <c r="AF138" i="10"/>
  <c r="AE138" i="10"/>
  <c r="AD138" i="10"/>
  <c r="AC138" i="10"/>
  <c r="AB138" i="10"/>
  <c r="AA138" i="10"/>
  <c r="Z138" i="10"/>
  <c r="Y138" i="10"/>
  <c r="X138" i="10"/>
  <c r="W138" i="10"/>
  <c r="V138" i="10"/>
  <c r="S138" i="10"/>
  <c r="U138" i="10" s="1"/>
  <c r="AK137" i="10"/>
  <c r="AJ137" i="10"/>
  <c r="AI137" i="10"/>
  <c r="AH137" i="10"/>
  <c r="AG137" i="10"/>
  <c r="AF137" i="10"/>
  <c r="AE137" i="10"/>
  <c r="AD137" i="10"/>
  <c r="AC137" i="10"/>
  <c r="AB137" i="10"/>
  <c r="AA137" i="10"/>
  <c r="Z137" i="10"/>
  <c r="Y137" i="10"/>
  <c r="X137" i="10"/>
  <c r="W137" i="10"/>
  <c r="V137" i="10"/>
  <c r="S137" i="10"/>
  <c r="U137" i="10" s="1"/>
  <c r="AK136" i="10"/>
  <c r="AJ136" i="10"/>
  <c r="AI136" i="10"/>
  <c r="AH136" i="10"/>
  <c r="AG136" i="10"/>
  <c r="AF136" i="10"/>
  <c r="AE136" i="10"/>
  <c r="AD136" i="10"/>
  <c r="AC136" i="10"/>
  <c r="AB136" i="10"/>
  <c r="AA136" i="10"/>
  <c r="Z136" i="10"/>
  <c r="Y136" i="10"/>
  <c r="X136" i="10"/>
  <c r="W136" i="10"/>
  <c r="V136" i="10"/>
  <c r="S136" i="10"/>
  <c r="U136" i="10" s="1"/>
  <c r="AK135" i="10"/>
  <c r="AJ135" i="10"/>
  <c r="AI135" i="10"/>
  <c r="AH135" i="10"/>
  <c r="AG135" i="10"/>
  <c r="AF135" i="10"/>
  <c r="AE135" i="10"/>
  <c r="AD135" i="10"/>
  <c r="AC135" i="10"/>
  <c r="AB135" i="10"/>
  <c r="AA135" i="10"/>
  <c r="Z135" i="10"/>
  <c r="Y135" i="10"/>
  <c r="X135" i="10"/>
  <c r="W135" i="10"/>
  <c r="V135" i="10"/>
  <c r="S135" i="10"/>
  <c r="U135" i="10" s="1"/>
  <c r="AK134" i="10"/>
  <c r="AJ134" i="10"/>
  <c r="AI134" i="10"/>
  <c r="AH134" i="10"/>
  <c r="AG134" i="10"/>
  <c r="AF134" i="10"/>
  <c r="AE134" i="10"/>
  <c r="AD134" i="10"/>
  <c r="AC134" i="10"/>
  <c r="AB134" i="10"/>
  <c r="AA134" i="10"/>
  <c r="Z134" i="10"/>
  <c r="Y134" i="10"/>
  <c r="X134" i="10"/>
  <c r="W134" i="10"/>
  <c r="V134" i="10"/>
  <c r="S134" i="10"/>
  <c r="U134" i="10" s="1"/>
  <c r="AK133" i="10"/>
  <c r="AJ133" i="10"/>
  <c r="AI133" i="10"/>
  <c r="AH133" i="10"/>
  <c r="AG133" i="10"/>
  <c r="AF133" i="10"/>
  <c r="AE133" i="10"/>
  <c r="AD133" i="10"/>
  <c r="AC133" i="10"/>
  <c r="AB133" i="10"/>
  <c r="AA133" i="10"/>
  <c r="Z133" i="10"/>
  <c r="Y133" i="10"/>
  <c r="X133" i="10"/>
  <c r="W133" i="10"/>
  <c r="V133" i="10"/>
  <c r="S133" i="10"/>
  <c r="U133" i="10" s="1"/>
  <c r="AK132" i="10"/>
  <c r="AJ132" i="10"/>
  <c r="AI132" i="10"/>
  <c r="AH132" i="10"/>
  <c r="AG132" i="10"/>
  <c r="AF132" i="10"/>
  <c r="AE132" i="10"/>
  <c r="AD132" i="10"/>
  <c r="AC132" i="10"/>
  <c r="AB132" i="10"/>
  <c r="AA132" i="10"/>
  <c r="Z132" i="10"/>
  <c r="Y132" i="10"/>
  <c r="X132" i="10"/>
  <c r="W132" i="10"/>
  <c r="V132" i="10"/>
  <c r="S132" i="10"/>
  <c r="U132" i="10" s="1"/>
  <c r="AK131" i="10"/>
  <c r="AJ131" i="10"/>
  <c r="AI131" i="10"/>
  <c r="AH131" i="10"/>
  <c r="AG131" i="10"/>
  <c r="AF131" i="10"/>
  <c r="AE131" i="10"/>
  <c r="AD131" i="10"/>
  <c r="AC131" i="10"/>
  <c r="AB131" i="10"/>
  <c r="AA131" i="10"/>
  <c r="Z131" i="10"/>
  <c r="Y131" i="10"/>
  <c r="X131" i="10"/>
  <c r="W131" i="10"/>
  <c r="V131" i="10"/>
  <c r="S131" i="10"/>
  <c r="U131" i="10" s="1"/>
  <c r="AK130" i="10"/>
  <c r="AJ130" i="10"/>
  <c r="AI130" i="10"/>
  <c r="AH130" i="10"/>
  <c r="AG130" i="10"/>
  <c r="AF130" i="10"/>
  <c r="AE130" i="10"/>
  <c r="AD130" i="10"/>
  <c r="AC130" i="10"/>
  <c r="AB130" i="10"/>
  <c r="AA130" i="10"/>
  <c r="Z130" i="10"/>
  <c r="Y130" i="10"/>
  <c r="X130" i="10"/>
  <c r="W130" i="10"/>
  <c r="V130" i="10"/>
  <c r="S130" i="10"/>
  <c r="U130" i="10" s="1"/>
  <c r="AK129" i="10"/>
  <c r="AJ129" i="10"/>
  <c r="AI129" i="10"/>
  <c r="AH129" i="10"/>
  <c r="AG129" i="10"/>
  <c r="AF129" i="10"/>
  <c r="AE129" i="10"/>
  <c r="AD129" i="10"/>
  <c r="AC129" i="10"/>
  <c r="AB129" i="10"/>
  <c r="AA129" i="10"/>
  <c r="Z129" i="10"/>
  <c r="Y129" i="10"/>
  <c r="X129" i="10"/>
  <c r="W129" i="10"/>
  <c r="V129" i="10"/>
  <c r="S129" i="10"/>
  <c r="U129" i="10" s="1"/>
  <c r="AK128" i="10"/>
  <c r="AJ128" i="10"/>
  <c r="AI128" i="10"/>
  <c r="AH128" i="10"/>
  <c r="AG128" i="10"/>
  <c r="AF128" i="10"/>
  <c r="AE128" i="10"/>
  <c r="AD128" i="10"/>
  <c r="AC128" i="10"/>
  <c r="AB128" i="10"/>
  <c r="AA128" i="10"/>
  <c r="Z128" i="10"/>
  <c r="Y128" i="10"/>
  <c r="X128" i="10"/>
  <c r="W128" i="10"/>
  <c r="V128" i="10"/>
  <c r="S128" i="10"/>
  <c r="U128" i="10" s="1"/>
  <c r="AK127" i="10"/>
  <c r="AJ127" i="10"/>
  <c r="AI127" i="10"/>
  <c r="AH127" i="10"/>
  <c r="AG127" i="10"/>
  <c r="AF127" i="10"/>
  <c r="AE127" i="10"/>
  <c r="AD127" i="10"/>
  <c r="AC127" i="10"/>
  <c r="AB127" i="10"/>
  <c r="AA127" i="10"/>
  <c r="Z127" i="10"/>
  <c r="Y127" i="10"/>
  <c r="X127" i="10"/>
  <c r="W127" i="10"/>
  <c r="V127" i="10"/>
  <c r="S127" i="10"/>
  <c r="U127" i="10" s="1"/>
  <c r="AK126" i="10"/>
  <c r="AJ126" i="10"/>
  <c r="AI126" i="10"/>
  <c r="AH126" i="10"/>
  <c r="AG126" i="10"/>
  <c r="AF126" i="10"/>
  <c r="AE126" i="10"/>
  <c r="AD126" i="10"/>
  <c r="AC126" i="10"/>
  <c r="AB126" i="10"/>
  <c r="AA126" i="10"/>
  <c r="Z126" i="10"/>
  <c r="Y126" i="10"/>
  <c r="X126" i="10"/>
  <c r="W126" i="10"/>
  <c r="V126" i="10"/>
  <c r="S126" i="10"/>
  <c r="U126" i="10" s="1"/>
  <c r="AK125" i="10"/>
  <c r="AJ125" i="10"/>
  <c r="AI125" i="10"/>
  <c r="AH125" i="10"/>
  <c r="AG125" i="10"/>
  <c r="AF125" i="10"/>
  <c r="AE125" i="10"/>
  <c r="AD125" i="10"/>
  <c r="AC125" i="10"/>
  <c r="AB125" i="10"/>
  <c r="AA125" i="10"/>
  <c r="Z125" i="10"/>
  <c r="Y125" i="10"/>
  <c r="X125" i="10"/>
  <c r="W125" i="10"/>
  <c r="V125" i="10"/>
  <c r="S125" i="10"/>
  <c r="U125" i="10" s="1"/>
  <c r="AK124" i="10"/>
  <c r="AJ124" i="10"/>
  <c r="AI124" i="10"/>
  <c r="AH124" i="10"/>
  <c r="AG124" i="10"/>
  <c r="AF124" i="10"/>
  <c r="AE124" i="10"/>
  <c r="AD124" i="10"/>
  <c r="AC124" i="10"/>
  <c r="AB124" i="10"/>
  <c r="AA124" i="10"/>
  <c r="Z124" i="10"/>
  <c r="Y124" i="10"/>
  <c r="X124" i="10"/>
  <c r="W124" i="10"/>
  <c r="V124" i="10"/>
  <c r="S124" i="10"/>
  <c r="U124" i="10" s="1"/>
  <c r="AK123" i="10"/>
  <c r="AJ123" i="10"/>
  <c r="AI123" i="10"/>
  <c r="AH123" i="10"/>
  <c r="AG123" i="10"/>
  <c r="AF123" i="10"/>
  <c r="AE123" i="10"/>
  <c r="AD123" i="10"/>
  <c r="AC123" i="10"/>
  <c r="AB123" i="10"/>
  <c r="AA123" i="10"/>
  <c r="Z123" i="10"/>
  <c r="Y123" i="10"/>
  <c r="X123" i="10"/>
  <c r="W123" i="10"/>
  <c r="V123" i="10"/>
  <c r="S123" i="10"/>
  <c r="U123" i="10" s="1"/>
  <c r="AK122" i="10"/>
  <c r="AJ122" i="10"/>
  <c r="AI122" i="10"/>
  <c r="AH122" i="10"/>
  <c r="AG122" i="10"/>
  <c r="AF122" i="10"/>
  <c r="AE122" i="10"/>
  <c r="AD122" i="10"/>
  <c r="AC122" i="10"/>
  <c r="AB122" i="10"/>
  <c r="AA122" i="10"/>
  <c r="Z122" i="10"/>
  <c r="Y122" i="10"/>
  <c r="X122" i="10"/>
  <c r="W122" i="10"/>
  <c r="V122" i="10"/>
  <c r="S122" i="10"/>
  <c r="U122" i="10" s="1"/>
  <c r="AK121" i="10"/>
  <c r="AJ121" i="10"/>
  <c r="AI121" i="10"/>
  <c r="AH121" i="10"/>
  <c r="AG121" i="10"/>
  <c r="AF121" i="10"/>
  <c r="AE121" i="10"/>
  <c r="AD121" i="10"/>
  <c r="AC121" i="10"/>
  <c r="AB121" i="10"/>
  <c r="AA121" i="10"/>
  <c r="Z121" i="10"/>
  <c r="Y121" i="10"/>
  <c r="X121" i="10"/>
  <c r="W121" i="10"/>
  <c r="V121" i="10"/>
  <c r="S121" i="10"/>
  <c r="U121" i="10" s="1"/>
  <c r="AK120" i="10"/>
  <c r="AJ120" i="10"/>
  <c r="AI120" i="10"/>
  <c r="AH120" i="10"/>
  <c r="AG120" i="10"/>
  <c r="AF120" i="10"/>
  <c r="AE120" i="10"/>
  <c r="AD120" i="10"/>
  <c r="AC120" i="10"/>
  <c r="AB120" i="10"/>
  <c r="AA120" i="10"/>
  <c r="Z120" i="10"/>
  <c r="Y120" i="10"/>
  <c r="X120" i="10"/>
  <c r="W120" i="10"/>
  <c r="V120" i="10"/>
  <c r="S120" i="10"/>
  <c r="U120" i="10" s="1"/>
  <c r="AK119" i="10"/>
  <c r="AJ119" i="10"/>
  <c r="AI119" i="10"/>
  <c r="AH119" i="10"/>
  <c r="AG119" i="10"/>
  <c r="AF119" i="10"/>
  <c r="AE119" i="10"/>
  <c r="AD119" i="10"/>
  <c r="AC119" i="10"/>
  <c r="AB119" i="10"/>
  <c r="AA119" i="10"/>
  <c r="Z119" i="10"/>
  <c r="Y119" i="10"/>
  <c r="X119" i="10"/>
  <c r="W119" i="10"/>
  <c r="V119" i="10"/>
  <c r="S119" i="10"/>
  <c r="U119" i="10" s="1"/>
  <c r="AK118" i="10"/>
  <c r="AJ118" i="10"/>
  <c r="AI118" i="10"/>
  <c r="AH118" i="10"/>
  <c r="AG118" i="10"/>
  <c r="AF118" i="10"/>
  <c r="AE118" i="10"/>
  <c r="AD118" i="10"/>
  <c r="AC118" i="10"/>
  <c r="AB118" i="10"/>
  <c r="AA118" i="10"/>
  <c r="Z118" i="10"/>
  <c r="Y118" i="10"/>
  <c r="X118" i="10"/>
  <c r="W118" i="10"/>
  <c r="V118" i="10"/>
  <c r="S118" i="10"/>
  <c r="U118" i="10" s="1"/>
  <c r="AK117" i="10"/>
  <c r="AJ117" i="10"/>
  <c r="AI117" i="10"/>
  <c r="AH117" i="10"/>
  <c r="AG117" i="10"/>
  <c r="AF117" i="10"/>
  <c r="AE117" i="10"/>
  <c r="AD117" i="10"/>
  <c r="AC117" i="10"/>
  <c r="AB117" i="10"/>
  <c r="AA117" i="10"/>
  <c r="Z117" i="10"/>
  <c r="Y117" i="10"/>
  <c r="X117" i="10"/>
  <c r="W117" i="10"/>
  <c r="V117" i="10"/>
  <c r="S117" i="10"/>
  <c r="U117" i="10" s="1"/>
  <c r="AK116" i="10"/>
  <c r="AJ116" i="10"/>
  <c r="AI116" i="10"/>
  <c r="AH116" i="10"/>
  <c r="AG116" i="10"/>
  <c r="AF116" i="10"/>
  <c r="AE116" i="10"/>
  <c r="AD116" i="10"/>
  <c r="AC116" i="10"/>
  <c r="AB116" i="10"/>
  <c r="AA116" i="10"/>
  <c r="Z116" i="10"/>
  <c r="Y116" i="10"/>
  <c r="X116" i="10"/>
  <c r="W116" i="10"/>
  <c r="V116" i="10"/>
  <c r="S116" i="10"/>
  <c r="U116" i="10" s="1"/>
  <c r="AK115" i="10"/>
  <c r="AJ115" i="10"/>
  <c r="AI115" i="10"/>
  <c r="AH115" i="10"/>
  <c r="AG115" i="10"/>
  <c r="AF115" i="10"/>
  <c r="AE115" i="10"/>
  <c r="AD115" i="10"/>
  <c r="AC115" i="10"/>
  <c r="AB115" i="10"/>
  <c r="AA115" i="10"/>
  <c r="Z115" i="10"/>
  <c r="Y115" i="10"/>
  <c r="X115" i="10"/>
  <c r="W115" i="10"/>
  <c r="V115" i="10"/>
  <c r="S115" i="10"/>
  <c r="U115" i="10" s="1"/>
  <c r="AK114" i="10"/>
  <c r="AJ114" i="10"/>
  <c r="AI114" i="10"/>
  <c r="AH114" i="10"/>
  <c r="AG114" i="10"/>
  <c r="AF114" i="10"/>
  <c r="AE114" i="10"/>
  <c r="AD114" i="10"/>
  <c r="AC114" i="10"/>
  <c r="AB114" i="10"/>
  <c r="AA114" i="10"/>
  <c r="Z114" i="10"/>
  <c r="Y114" i="10"/>
  <c r="X114" i="10"/>
  <c r="W114" i="10"/>
  <c r="V114" i="10"/>
  <c r="S114" i="10"/>
  <c r="U114" i="10" s="1"/>
  <c r="AK113" i="10"/>
  <c r="AJ113" i="10"/>
  <c r="AI113" i="10"/>
  <c r="AH113" i="10"/>
  <c r="AG113" i="10"/>
  <c r="AF113" i="10"/>
  <c r="AE113" i="10"/>
  <c r="AD113" i="10"/>
  <c r="AC113" i="10"/>
  <c r="AB113" i="10"/>
  <c r="AA113" i="10"/>
  <c r="Z113" i="10"/>
  <c r="Y113" i="10"/>
  <c r="X113" i="10"/>
  <c r="W113" i="10"/>
  <c r="V113" i="10"/>
  <c r="S113" i="10"/>
  <c r="U113" i="10" s="1"/>
  <c r="AK112" i="10"/>
  <c r="AJ112" i="10"/>
  <c r="AI112" i="10"/>
  <c r="AH112" i="10"/>
  <c r="AG112" i="10"/>
  <c r="AF112" i="10"/>
  <c r="AE112" i="10"/>
  <c r="AD112" i="10"/>
  <c r="AC112" i="10"/>
  <c r="AB112" i="10"/>
  <c r="AA112" i="10"/>
  <c r="Z112" i="10"/>
  <c r="Y112" i="10"/>
  <c r="X112" i="10"/>
  <c r="W112" i="10"/>
  <c r="V112" i="10"/>
  <c r="S112" i="10"/>
  <c r="U112" i="10" s="1"/>
  <c r="AK111" i="10"/>
  <c r="AJ111" i="10"/>
  <c r="AI111" i="10"/>
  <c r="AH111" i="10"/>
  <c r="AG111" i="10"/>
  <c r="AF111" i="10"/>
  <c r="AE111" i="10"/>
  <c r="AD111" i="10"/>
  <c r="AC111" i="10"/>
  <c r="AB111" i="10"/>
  <c r="AA111" i="10"/>
  <c r="Z111" i="10"/>
  <c r="Y111" i="10"/>
  <c r="X111" i="10"/>
  <c r="W111" i="10"/>
  <c r="V111" i="10"/>
  <c r="S111" i="10"/>
  <c r="U111" i="10" s="1"/>
  <c r="AK110" i="10"/>
  <c r="AJ110" i="10"/>
  <c r="AI110" i="10"/>
  <c r="AH110" i="10"/>
  <c r="AG110" i="10"/>
  <c r="AF110" i="10"/>
  <c r="AE110" i="10"/>
  <c r="AD110" i="10"/>
  <c r="AC110" i="10"/>
  <c r="AB110" i="10"/>
  <c r="AA110" i="10"/>
  <c r="Z110" i="10"/>
  <c r="Y110" i="10"/>
  <c r="X110" i="10"/>
  <c r="W110" i="10"/>
  <c r="V110" i="10"/>
  <c r="S110" i="10"/>
  <c r="U110" i="10" s="1"/>
  <c r="AK109" i="10"/>
  <c r="AJ109" i="10"/>
  <c r="AI109" i="10"/>
  <c r="AH109" i="10"/>
  <c r="AG109" i="10"/>
  <c r="AF109" i="10"/>
  <c r="AE109" i="10"/>
  <c r="AD109" i="10"/>
  <c r="AC109" i="10"/>
  <c r="AB109" i="10"/>
  <c r="AA109" i="10"/>
  <c r="Z109" i="10"/>
  <c r="Y109" i="10"/>
  <c r="X109" i="10"/>
  <c r="W109" i="10"/>
  <c r="V109" i="10"/>
  <c r="S109" i="10"/>
  <c r="U109" i="10" s="1"/>
  <c r="AK108" i="10"/>
  <c r="AJ108" i="10"/>
  <c r="AI108" i="10"/>
  <c r="AH108" i="10"/>
  <c r="AG108" i="10"/>
  <c r="AF108" i="10"/>
  <c r="AE108" i="10"/>
  <c r="AD108" i="10"/>
  <c r="AC108" i="10"/>
  <c r="AB108" i="10"/>
  <c r="AA108" i="10"/>
  <c r="Z108" i="10"/>
  <c r="Y108" i="10"/>
  <c r="X108" i="10"/>
  <c r="W108" i="10"/>
  <c r="V108" i="10"/>
  <c r="S108" i="10"/>
  <c r="U108" i="10" s="1"/>
  <c r="AK107" i="10"/>
  <c r="AJ107" i="10"/>
  <c r="AI107" i="10"/>
  <c r="AH107" i="10"/>
  <c r="AG107" i="10"/>
  <c r="AF107" i="10"/>
  <c r="AE107" i="10"/>
  <c r="AD107" i="10"/>
  <c r="AC107" i="10"/>
  <c r="AB107" i="10"/>
  <c r="AA107" i="10"/>
  <c r="Z107" i="10"/>
  <c r="Y107" i="10"/>
  <c r="X107" i="10"/>
  <c r="W107" i="10"/>
  <c r="V107" i="10"/>
  <c r="S107" i="10"/>
  <c r="U107" i="10" s="1"/>
  <c r="AK106" i="10"/>
  <c r="AJ106" i="10"/>
  <c r="AI106" i="10"/>
  <c r="AH106" i="10"/>
  <c r="AG106" i="10"/>
  <c r="AF106" i="10"/>
  <c r="AE106" i="10"/>
  <c r="AD106" i="10"/>
  <c r="AC106" i="10"/>
  <c r="AB106" i="10"/>
  <c r="AA106" i="10"/>
  <c r="Z106" i="10"/>
  <c r="Y106" i="10"/>
  <c r="X106" i="10"/>
  <c r="W106" i="10"/>
  <c r="V106" i="10"/>
  <c r="S106" i="10"/>
  <c r="U106" i="10" s="1"/>
  <c r="AK105" i="10"/>
  <c r="AJ105" i="10"/>
  <c r="AI105" i="10"/>
  <c r="AH105" i="10"/>
  <c r="AG105" i="10"/>
  <c r="AF105" i="10"/>
  <c r="AE105" i="10"/>
  <c r="AD105" i="10"/>
  <c r="AC105" i="10"/>
  <c r="AB105" i="10"/>
  <c r="AA105" i="10"/>
  <c r="Z105" i="10"/>
  <c r="Y105" i="10"/>
  <c r="X105" i="10"/>
  <c r="W105" i="10"/>
  <c r="V105" i="10"/>
  <c r="S105" i="10"/>
  <c r="U105" i="10" s="1"/>
  <c r="AK104" i="10"/>
  <c r="AJ104" i="10"/>
  <c r="AI104" i="10"/>
  <c r="AH104" i="10"/>
  <c r="AG104" i="10"/>
  <c r="AF104" i="10"/>
  <c r="AE104" i="10"/>
  <c r="AD104" i="10"/>
  <c r="AC104" i="10"/>
  <c r="AB104" i="10"/>
  <c r="AA104" i="10"/>
  <c r="Z104" i="10"/>
  <c r="Y104" i="10"/>
  <c r="X104" i="10"/>
  <c r="W104" i="10"/>
  <c r="V104" i="10"/>
  <c r="S104" i="10"/>
  <c r="U104" i="10" s="1"/>
  <c r="AK103" i="10"/>
  <c r="AJ103" i="10"/>
  <c r="AI103" i="10"/>
  <c r="AH103" i="10"/>
  <c r="AG103" i="10"/>
  <c r="AF103" i="10"/>
  <c r="AE103" i="10"/>
  <c r="AD103" i="10"/>
  <c r="AC103" i="10"/>
  <c r="AB103" i="10"/>
  <c r="AA103" i="10"/>
  <c r="Z103" i="10"/>
  <c r="Y103" i="10"/>
  <c r="X103" i="10"/>
  <c r="W103" i="10"/>
  <c r="V103" i="10"/>
  <c r="S103" i="10"/>
  <c r="U103" i="10" s="1"/>
  <c r="AK102" i="10"/>
  <c r="AJ102" i="10"/>
  <c r="AI102" i="10"/>
  <c r="AH102" i="10"/>
  <c r="AG102" i="10"/>
  <c r="AF102" i="10"/>
  <c r="AE102" i="10"/>
  <c r="AD102" i="10"/>
  <c r="AC102" i="10"/>
  <c r="AB102" i="10"/>
  <c r="AA102" i="10"/>
  <c r="Z102" i="10"/>
  <c r="Y102" i="10"/>
  <c r="X102" i="10"/>
  <c r="W102" i="10"/>
  <c r="V102" i="10"/>
  <c r="S102" i="10"/>
  <c r="U102" i="10" s="1"/>
  <c r="AK101" i="10"/>
  <c r="AJ101" i="10"/>
  <c r="AI101" i="10"/>
  <c r="AH101" i="10"/>
  <c r="AG101" i="10"/>
  <c r="AF101" i="10"/>
  <c r="AE101" i="10"/>
  <c r="AD101" i="10"/>
  <c r="AC101" i="10"/>
  <c r="AB101" i="10"/>
  <c r="AA101" i="10"/>
  <c r="Z101" i="10"/>
  <c r="Y101" i="10"/>
  <c r="X101" i="10"/>
  <c r="W101" i="10"/>
  <c r="V101" i="10"/>
  <c r="S101" i="10"/>
  <c r="U101" i="10" s="1"/>
  <c r="AK100" i="10"/>
  <c r="AJ100" i="10"/>
  <c r="AI100" i="10"/>
  <c r="AH100" i="10"/>
  <c r="AG100" i="10"/>
  <c r="AF100" i="10"/>
  <c r="AE100" i="10"/>
  <c r="AD100" i="10"/>
  <c r="AC100" i="10"/>
  <c r="AB100" i="10"/>
  <c r="AA100" i="10"/>
  <c r="Z100" i="10"/>
  <c r="Y100" i="10"/>
  <c r="X100" i="10"/>
  <c r="W100" i="10"/>
  <c r="V100" i="10"/>
  <c r="S100" i="10"/>
  <c r="U100" i="10" s="1"/>
  <c r="AK99" i="10"/>
  <c r="AJ99" i="10"/>
  <c r="AI99" i="10"/>
  <c r="AH99" i="10"/>
  <c r="AG99" i="10"/>
  <c r="AF99" i="10"/>
  <c r="AE99" i="10"/>
  <c r="AD99" i="10"/>
  <c r="AC99" i="10"/>
  <c r="AB99" i="10"/>
  <c r="AA99" i="10"/>
  <c r="Z99" i="10"/>
  <c r="Y99" i="10"/>
  <c r="X99" i="10"/>
  <c r="W99" i="10"/>
  <c r="V99" i="10"/>
  <c r="S99" i="10"/>
  <c r="U99" i="10" s="1"/>
  <c r="AK98" i="10"/>
  <c r="AJ98" i="10"/>
  <c r="AI98" i="10"/>
  <c r="AH98" i="10"/>
  <c r="AG98" i="10"/>
  <c r="AF98" i="10"/>
  <c r="AE98" i="10"/>
  <c r="AD98" i="10"/>
  <c r="AC98" i="10"/>
  <c r="AB98" i="10"/>
  <c r="AA98" i="10"/>
  <c r="Z98" i="10"/>
  <c r="Y98" i="10"/>
  <c r="X98" i="10"/>
  <c r="W98" i="10"/>
  <c r="V98" i="10"/>
  <c r="S98" i="10"/>
  <c r="U98" i="10" s="1"/>
  <c r="AK97" i="10"/>
  <c r="AJ97" i="10"/>
  <c r="AI97" i="10"/>
  <c r="AH97" i="10"/>
  <c r="AG97" i="10"/>
  <c r="AF97" i="10"/>
  <c r="AE97" i="10"/>
  <c r="AD97" i="10"/>
  <c r="AC97" i="10"/>
  <c r="AB97" i="10"/>
  <c r="AA97" i="10"/>
  <c r="Z97" i="10"/>
  <c r="Y97" i="10"/>
  <c r="X97" i="10"/>
  <c r="W97" i="10"/>
  <c r="V97" i="10"/>
  <c r="S97" i="10"/>
  <c r="U97" i="10" s="1"/>
  <c r="AK96" i="10"/>
  <c r="AJ96" i="10"/>
  <c r="AI96" i="10"/>
  <c r="AH96" i="10"/>
  <c r="AG96" i="10"/>
  <c r="AF96" i="10"/>
  <c r="AE96" i="10"/>
  <c r="AD96" i="10"/>
  <c r="AC96" i="10"/>
  <c r="AB96" i="10"/>
  <c r="AA96" i="10"/>
  <c r="Z96" i="10"/>
  <c r="Y96" i="10"/>
  <c r="X96" i="10"/>
  <c r="W96" i="10"/>
  <c r="V96" i="10"/>
  <c r="S96" i="10"/>
  <c r="U96" i="10" s="1"/>
  <c r="AK95" i="10"/>
  <c r="AJ95" i="10"/>
  <c r="AI95" i="10"/>
  <c r="AH95" i="10"/>
  <c r="AG95" i="10"/>
  <c r="AF95" i="10"/>
  <c r="AE95" i="10"/>
  <c r="AD95" i="10"/>
  <c r="AC95" i="10"/>
  <c r="AB95" i="10"/>
  <c r="AA95" i="10"/>
  <c r="Z95" i="10"/>
  <c r="Y95" i="10"/>
  <c r="X95" i="10"/>
  <c r="W95" i="10"/>
  <c r="V95" i="10"/>
  <c r="S95" i="10"/>
  <c r="U95" i="10" s="1"/>
  <c r="AK94" i="10"/>
  <c r="AJ94" i="10"/>
  <c r="AI94" i="10"/>
  <c r="AH94" i="10"/>
  <c r="AG94" i="10"/>
  <c r="AF94" i="10"/>
  <c r="AE94" i="10"/>
  <c r="AD94" i="10"/>
  <c r="AC94" i="10"/>
  <c r="AB94" i="10"/>
  <c r="AA94" i="10"/>
  <c r="Z94" i="10"/>
  <c r="Y94" i="10"/>
  <c r="X94" i="10"/>
  <c r="W94" i="10"/>
  <c r="V94" i="10"/>
  <c r="S94" i="10"/>
  <c r="U94" i="10" s="1"/>
  <c r="AK93" i="10"/>
  <c r="AJ93" i="10"/>
  <c r="AI93" i="10"/>
  <c r="AH93" i="10"/>
  <c r="AG93" i="10"/>
  <c r="AF93" i="10"/>
  <c r="AE93" i="10"/>
  <c r="AD93" i="10"/>
  <c r="AC93" i="10"/>
  <c r="AB93" i="10"/>
  <c r="AA93" i="10"/>
  <c r="Z93" i="10"/>
  <c r="Y93" i="10"/>
  <c r="X93" i="10"/>
  <c r="W93" i="10"/>
  <c r="V93" i="10"/>
  <c r="S93" i="10"/>
  <c r="U93" i="10" s="1"/>
  <c r="AK92" i="10"/>
  <c r="AJ92" i="10"/>
  <c r="AI92" i="10"/>
  <c r="AH92" i="10"/>
  <c r="AG92" i="10"/>
  <c r="AF92" i="10"/>
  <c r="AE92" i="10"/>
  <c r="AD92" i="10"/>
  <c r="AC92" i="10"/>
  <c r="AB92" i="10"/>
  <c r="AA92" i="10"/>
  <c r="Z92" i="10"/>
  <c r="Y92" i="10"/>
  <c r="X92" i="10"/>
  <c r="W92" i="10"/>
  <c r="V92" i="10"/>
  <c r="S92" i="10"/>
  <c r="U92" i="10" s="1"/>
  <c r="AK91" i="10"/>
  <c r="AJ91" i="10"/>
  <c r="AI91" i="10"/>
  <c r="AH91" i="10"/>
  <c r="AG91" i="10"/>
  <c r="AF91" i="10"/>
  <c r="AE91" i="10"/>
  <c r="AD91" i="10"/>
  <c r="AC91" i="10"/>
  <c r="AB91" i="10"/>
  <c r="AA91" i="10"/>
  <c r="Z91" i="10"/>
  <c r="Y91" i="10"/>
  <c r="X91" i="10"/>
  <c r="W91" i="10"/>
  <c r="V91" i="10"/>
  <c r="S91" i="10"/>
  <c r="U91" i="10" s="1"/>
  <c r="AK90" i="10"/>
  <c r="AJ90" i="10"/>
  <c r="AI90" i="10"/>
  <c r="AH90" i="10"/>
  <c r="AG90" i="10"/>
  <c r="AF90" i="10"/>
  <c r="AE90" i="10"/>
  <c r="AD90" i="10"/>
  <c r="AC90" i="10"/>
  <c r="AB90" i="10"/>
  <c r="AA90" i="10"/>
  <c r="Z90" i="10"/>
  <c r="Y90" i="10"/>
  <c r="X90" i="10"/>
  <c r="W90" i="10"/>
  <c r="V90" i="10"/>
  <c r="S90" i="10"/>
  <c r="U90" i="10" s="1"/>
  <c r="AK89" i="10"/>
  <c r="AJ89" i="10"/>
  <c r="AI89" i="10"/>
  <c r="AH89" i="10"/>
  <c r="AG89" i="10"/>
  <c r="AF89" i="10"/>
  <c r="AE89" i="10"/>
  <c r="AD89" i="10"/>
  <c r="AC89" i="10"/>
  <c r="AB89" i="10"/>
  <c r="AA89" i="10"/>
  <c r="Z89" i="10"/>
  <c r="Y89" i="10"/>
  <c r="X89" i="10"/>
  <c r="W89" i="10"/>
  <c r="V89" i="10"/>
  <c r="S89" i="10"/>
  <c r="U89" i="10" s="1"/>
  <c r="AK88" i="10"/>
  <c r="AJ88" i="10"/>
  <c r="AI88" i="10"/>
  <c r="AH88" i="10"/>
  <c r="AG88" i="10"/>
  <c r="AF88" i="10"/>
  <c r="AE88" i="10"/>
  <c r="AD88" i="10"/>
  <c r="AC88" i="10"/>
  <c r="AB88" i="10"/>
  <c r="AA88" i="10"/>
  <c r="Z88" i="10"/>
  <c r="Y88" i="10"/>
  <c r="X88" i="10"/>
  <c r="W88" i="10"/>
  <c r="V88" i="10"/>
  <c r="S88" i="10"/>
  <c r="U88" i="10" s="1"/>
  <c r="AK87" i="10"/>
  <c r="AJ87" i="10"/>
  <c r="AI87" i="10"/>
  <c r="AH87" i="10"/>
  <c r="AG87" i="10"/>
  <c r="AF87" i="10"/>
  <c r="AE87" i="10"/>
  <c r="AD87" i="10"/>
  <c r="AC87" i="10"/>
  <c r="AB87" i="10"/>
  <c r="AA87" i="10"/>
  <c r="Z87" i="10"/>
  <c r="Y87" i="10"/>
  <c r="X87" i="10"/>
  <c r="W87" i="10"/>
  <c r="V87" i="10"/>
  <c r="S87" i="10"/>
  <c r="U87" i="10" s="1"/>
  <c r="AK86" i="10"/>
  <c r="AJ86" i="10"/>
  <c r="AI86" i="10"/>
  <c r="AH86" i="10"/>
  <c r="AG86" i="10"/>
  <c r="AF86" i="10"/>
  <c r="AE86" i="10"/>
  <c r="AD86" i="10"/>
  <c r="AC86" i="10"/>
  <c r="AB86" i="10"/>
  <c r="AA86" i="10"/>
  <c r="Z86" i="10"/>
  <c r="Y86" i="10"/>
  <c r="X86" i="10"/>
  <c r="W86" i="10"/>
  <c r="V86" i="10"/>
  <c r="S86" i="10"/>
  <c r="U86" i="10" s="1"/>
  <c r="AK85" i="10"/>
  <c r="AJ85" i="10"/>
  <c r="AI85" i="10"/>
  <c r="AH85" i="10"/>
  <c r="AG85" i="10"/>
  <c r="AF85" i="10"/>
  <c r="AE85" i="10"/>
  <c r="AD85" i="10"/>
  <c r="AC85" i="10"/>
  <c r="AB85" i="10"/>
  <c r="AA85" i="10"/>
  <c r="Z85" i="10"/>
  <c r="Y85" i="10"/>
  <c r="X85" i="10"/>
  <c r="W85" i="10"/>
  <c r="V85" i="10"/>
  <c r="S85" i="10"/>
  <c r="U85" i="10" s="1"/>
  <c r="AK84" i="10"/>
  <c r="AJ84" i="10"/>
  <c r="AI84" i="10"/>
  <c r="AH84" i="10"/>
  <c r="AG84" i="10"/>
  <c r="AF84" i="10"/>
  <c r="AE84" i="10"/>
  <c r="AD84" i="10"/>
  <c r="AC84" i="10"/>
  <c r="AB84" i="10"/>
  <c r="AA84" i="10"/>
  <c r="Z84" i="10"/>
  <c r="Y84" i="10"/>
  <c r="X84" i="10"/>
  <c r="W84" i="10"/>
  <c r="V84" i="10"/>
  <c r="S84" i="10"/>
  <c r="U84" i="10" s="1"/>
  <c r="AK83" i="10"/>
  <c r="AJ83" i="10"/>
  <c r="AI83" i="10"/>
  <c r="AH83" i="10"/>
  <c r="AG83" i="10"/>
  <c r="AF83" i="10"/>
  <c r="AE83" i="10"/>
  <c r="AD83" i="10"/>
  <c r="AC83" i="10"/>
  <c r="AB83" i="10"/>
  <c r="AA83" i="10"/>
  <c r="Z83" i="10"/>
  <c r="Y83" i="10"/>
  <c r="X83" i="10"/>
  <c r="W83" i="10"/>
  <c r="V83" i="10"/>
  <c r="S83" i="10"/>
  <c r="U83" i="10" s="1"/>
  <c r="AK82" i="10"/>
  <c r="AJ82" i="10"/>
  <c r="AI82" i="10"/>
  <c r="AH82" i="10"/>
  <c r="AG82" i="10"/>
  <c r="AF82" i="10"/>
  <c r="AE82" i="10"/>
  <c r="AD82" i="10"/>
  <c r="AC82" i="10"/>
  <c r="AB82" i="10"/>
  <c r="AA82" i="10"/>
  <c r="Z82" i="10"/>
  <c r="Y82" i="10"/>
  <c r="X82" i="10"/>
  <c r="W82" i="10"/>
  <c r="V82" i="10"/>
  <c r="S82" i="10"/>
  <c r="U82" i="10" s="1"/>
  <c r="AK81" i="10"/>
  <c r="AJ81" i="10"/>
  <c r="AI81" i="10"/>
  <c r="AH81" i="10"/>
  <c r="AG81" i="10"/>
  <c r="AF81" i="10"/>
  <c r="AE81" i="10"/>
  <c r="AD81" i="10"/>
  <c r="AC81" i="10"/>
  <c r="AB81" i="10"/>
  <c r="AA81" i="10"/>
  <c r="Z81" i="10"/>
  <c r="Y81" i="10"/>
  <c r="X81" i="10"/>
  <c r="W81" i="10"/>
  <c r="V81" i="10"/>
  <c r="S81" i="10"/>
  <c r="U81" i="10" s="1"/>
  <c r="AK80" i="10"/>
  <c r="AJ80" i="10"/>
  <c r="AI80" i="10"/>
  <c r="AH80" i="10"/>
  <c r="AG80" i="10"/>
  <c r="AF80" i="10"/>
  <c r="AE80" i="10"/>
  <c r="AD80" i="10"/>
  <c r="AC80" i="10"/>
  <c r="AB80" i="10"/>
  <c r="AA80" i="10"/>
  <c r="Z80" i="10"/>
  <c r="Y80" i="10"/>
  <c r="X80" i="10"/>
  <c r="W80" i="10"/>
  <c r="V80" i="10"/>
  <c r="S80" i="10"/>
  <c r="U80" i="10" s="1"/>
  <c r="AK79" i="10"/>
  <c r="AJ79" i="10"/>
  <c r="AI79" i="10"/>
  <c r="AH79" i="10"/>
  <c r="AG79" i="10"/>
  <c r="AF79" i="10"/>
  <c r="AE79" i="10"/>
  <c r="AD79" i="10"/>
  <c r="AC79" i="10"/>
  <c r="AB79" i="10"/>
  <c r="AA79" i="10"/>
  <c r="Z79" i="10"/>
  <c r="Y79" i="10"/>
  <c r="X79" i="10"/>
  <c r="W79" i="10"/>
  <c r="V79" i="10"/>
  <c r="S79" i="10"/>
  <c r="U79" i="10" s="1"/>
  <c r="AK78" i="10"/>
  <c r="AJ78" i="10"/>
  <c r="AI78" i="10"/>
  <c r="AH78" i="10"/>
  <c r="AG78" i="10"/>
  <c r="AF78" i="10"/>
  <c r="AE78" i="10"/>
  <c r="AD78" i="10"/>
  <c r="AC78" i="10"/>
  <c r="AB78" i="10"/>
  <c r="AA78" i="10"/>
  <c r="Z78" i="10"/>
  <c r="Y78" i="10"/>
  <c r="X78" i="10"/>
  <c r="W78" i="10"/>
  <c r="V78" i="10"/>
  <c r="S78" i="10"/>
  <c r="U78" i="10" s="1"/>
  <c r="AK77" i="10"/>
  <c r="AJ77" i="10"/>
  <c r="AI77" i="10"/>
  <c r="AH77" i="10"/>
  <c r="AG77" i="10"/>
  <c r="AF77" i="10"/>
  <c r="AE77" i="10"/>
  <c r="AD77" i="10"/>
  <c r="AC77" i="10"/>
  <c r="AB77" i="10"/>
  <c r="AA77" i="10"/>
  <c r="Z77" i="10"/>
  <c r="Y77" i="10"/>
  <c r="X77" i="10"/>
  <c r="W77" i="10"/>
  <c r="V77" i="10"/>
  <c r="S77" i="10"/>
  <c r="U77" i="10" s="1"/>
  <c r="AK76" i="10"/>
  <c r="AJ76" i="10"/>
  <c r="AI76" i="10"/>
  <c r="AH76" i="10"/>
  <c r="AG76" i="10"/>
  <c r="AF76" i="10"/>
  <c r="AE76" i="10"/>
  <c r="AD76" i="10"/>
  <c r="AC76" i="10"/>
  <c r="AB76" i="10"/>
  <c r="AA76" i="10"/>
  <c r="Z76" i="10"/>
  <c r="Y76" i="10"/>
  <c r="X76" i="10"/>
  <c r="W76" i="10"/>
  <c r="V76" i="10"/>
  <c r="S76" i="10"/>
  <c r="U76" i="10" s="1"/>
  <c r="AK75" i="10"/>
  <c r="AJ75" i="10"/>
  <c r="AI75" i="10"/>
  <c r="AH75" i="10"/>
  <c r="AG75" i="10"/>
  <c r="AF75" i="10"/>
  <c r="AE75" i="10"/>
  <c r="AD75" i="10"/>
  <c r="AC75" i="10"/>
  <c r="AB75" i="10"/>
  <c r="AA75" i="10"/>
  <c r="Z75" i="10"/>
  <c r="Y75" i="10"/>
  <c r="X75" i="10"/>
  <c r="W75" i="10"/>
  <c r="V75" i="10"/>
  <c r="S75" i="10"/>
  <c r="U75" i="10" s="1"/>
  <c r="AK74" i="10"/>
  <c r="AJ74" i="10"/>
  <c r="AI74" i="10"/>
  <c r="AH74" i="10"/>
  <c r="AG74" i="10"/>
  <c r="AF74" i="10"/>
  <c r="AE74" i="10"/>
  <c r="AD74" i="10"/>
  <c r="AC74" i="10"/>
  <c r="AB74" i="10"/>
  <c r="AA74" i="10"/>
  <c r="Z74" i="10"/>
  <c r="Y74" i="10"/>
  <c r="X74" i="10"/>
  <c r="W74" i="10"/>
  <c r="V74" i="10"/>
  <c r="S74" i="10"/>
  <c r="U74" i="10" s="1"/>
  <c r="AK73" i="10"/>
  <c r="AJ73" i="10"/>
  <c r="AI73" i="10"/>
  <c r="AH73" i="10"/>
  <c r="AG73" i="10"/>
  <c r="AF73" i="10"/>
  <c r="AE73" i="10"/>
  <c r="AD73" i="10"/>
  <c r="AC73" i="10"/>
  <c r="AB73" i="10"/>
  <c r="AA73" i="10"/>
  <c r="Z73" i="10"/>
  <c r="Y73" i="10"/>
  <c r="X73" i="10"/>
  <c r="W73" i="10"/>
  <c r="V73" i="10"/>
  <c r="S73" i="10"/>
  <c r="U73" i="10" s="1"/>
  <c r="AK72" i="10"/>
  <c r="AJ72" i="10"/>
  <c r="AI72" i="10"/>
  <c r="AH72" i="10"/>
  <c r="AG72" i="10"/>
  <c r="AF72" i="10"/>
  <c r="AE72" i="10"/>
  <c r="AD72" i="10"/>
  <c r="AC72" i="10"/>
  <c r="AB72" i="10"/>
  <c r="AA72" i="10"/>
  <c r="Z72" i="10"/>
  <c r="Y72" i="10"/>
  <c r="X72" i="10"/>
  <c r="W72" i="10"/>
  <c r="V72" i="10"/>
  <c r="S72" i="10"/>
  <c r="U72" i="10" s="1"/>
  <c r="AK71" i="10"/>
  <c r="AJ71" i="10"/>
  <c r="AI71" i="10"/>
  <c r="AH71" i="10"/>
  <c r="AG71" i="10"/>
  <c r="AF71" i="10"/>
  <c r="AE71" i="10"/>
  <c r="AD71" i="10"/>
  <c r="AC71" i="10"/>
  <c r="AB71" i="10"/>
  <c r="AA71" i="10"/>
  <c r="Z71" i="10"/>
  <c r="Y71" i="10"/>
  <c r="X71" i="10"/>
  <c r="W71" i="10"/>
  <c r="V71" i="10"/>
  <c r="S71" i="10"/>
  <c r="U71" i="10" s="1"/>
  <c r="AK70" i="10"/>
  <c r="AJ70" i="10"/>
  <c r="AI70" i="10"/>
  <c r="AH70" i="10"/>
  <c r="AG70" i="10"/>
  <c r="AF70" i="10"/>
  <c r="AE70" i="10"/>
  <c r="AD70" i="10"/>
  <c r="AC70" i="10"/>
  <c r="AB70" i="10"/>
  <c r="AA70" i="10"/>
  <c r="Z70" i="10"/>
  <c r="Y70" i="10"/>
  <c r="X70" i="10"/>
  <c r="W70" i="10"/>
  <c r="V70" i="10"/>
  <c r="S70" i="10"/>
  <c r="U70" i="10" s="1"/>
  <c r="AK69" i="10"/>
  <c r="AJ69" i="10"/>
  <c r="AI69" i="10"/>
  <c r="AH69" i="10"/>
  <c r="AG69" i="10"/>
  <c r="AF69" i="10"/>
  <c r="AE69" i="10"/>
  <c r="AD69" i="10"/>
  <c r="AC69" i="10"/>
  <c r="AB69" i="10"/>
  <c r="AA69" i="10"/>
  <c r="Z69" i="10"/>
  <c r="Y69" i="10"/>
  <c r="X69" i="10"/>
  <c r="W69" i="10"/>
  <c r="V69" i="10"/>
  <c r="S69" i="10"/>
  <c r="U69" i="10" s="1"/>
  <c r="AK68" i="10"/>
  <c r="AJ68" i="10"/>
  <c r="AI68" i="10"/>
  <c r="AH68" i="10"/>
  <c r="AG68" i="10"/>
  <c r="AF68" i="10"/>
  <c r="AE68" i="10"/>
  <c r="AD68" i="10"/>
  <c r="AC68" i="10"/>
  <c r="AB68" i="10"/>
  <c r="AA68" i="10"/>
  <c r="Z68" i="10"/>
  <c r="Y68" i="10"/>
  <c r="X68" i="10"/>
  <c r="W68" i="10"/>
  <c r="V68" i="10"/>
  <c r="S68" i="10"/>
  <c r="U68" i="10" s="1"/>
  <c r="AK67" i="10"/>
  <c r="AJ67" i="10"/>
  <c r="AI67" i="10"/>
  <c r="AH67" i="10"/>
  <c r="AG67" i="10"/>
  <c r="AF67" i="10"/>
  <c r="AE67" i="10"/>
  <c r="AD67" i="10"/>
  <c r="AC67" i="10"/>
  <c r="AB67" i="10"/>
  <c r="AA67" i="10"/>
  <c r="Z67" i="10"/>
  <c r="Y67" i="10"/>
  <c r="X67" i="10"/>
  <c r="W67" i="10"/>
  <c r="V67" i="10"/>
  <c r="S67" i="10"/>
  <c r="U67" i="10" s="1"/>
  <c r="AK66" i="10"/>
  <c r="AJ66" i="10"/>
  <c r="AI66" i="10"/>
  <c r="AH66" i="10"/>
  <c r="AG66" i="10"/>
  <c r="AF66" i="10"/>
  <c r="AE66" i="10"/>
  <c r="AD66" i="10"/>
  <c r="AC66" i="10"/>
  <c r="AB66" i="10"/>
  <c r="AA66" i="10"/>
  <c r="Z66" i="10"/>
  <c r="Y66" i="10"/>
  <c r="X66" i="10"/>
  <c r="W66" i="10"/>
  <c r="V66" i="10"/>
  <c r="S66" i="10"/>
  <c r="U66" i="10" s="1"/>
  <c r="AK65" i="10"/>
  <c r="AJ65" i="10"/>
  <c r="AI65" i="10"/>
  <c r="AH65" i="10"/>
  <c r="AG65" i="10"/>
  <c r="AF65" i="10"/>
  <c r="AE65" i="10"/>
  <c r="AD65" i="10"/>
  <c r="AC65" i="10"/>
  <c r="AB65" i="10"/>
  <c r="AA65" i="10"/>
  <c r="Z65" i="10"/>
  <c r="Y65" i="10"/>
  <c r="X65" i="10"/>
  <c r="W65" i="10"/>
  <c r="V65" i="10"/>
  <c r="S65" i="10"/>
  <c r="U65" i="10" s="1"/>
  <c r="AK64" i="10"/>
  <c r="AJ64" i="10"/>
  <c r="AI64" i="10"/>
  <c r="AH64" i="10"/>
  <c r="AG64" i="10"/>
  <c r="AF64" i="10"/>
  <c r="AE64" i="10"/>
  <c r="AD64" i="10"/>
  <c r="AC64" i="10"/>
  <c r="AB64" i="10"/>
  <c r="AA64" i="10"/>
  <c r="Z64" i="10"/>
  <c r="Y64" i="10"/>
  <c r="X64" i="10"/>
  <c r="W64" i="10"/>
  <c r="V64" i="10"/>
  <c r="S64" i="10"/>
  <c r="U64" i="10" s="1"/>
  <c r="AK63" i="10"/>
  <c r="AJ63" i="10"/>
  <c r="AI63" i="10"/>
  <c r="AH63" i="10"/>
  <c r="AG63" i="10"/>
  <c r="AF63" i="10"/>
  <c r="AE63" i="10"/>
  <c r="AD63" i="10"/>
  <c r="AC63" i="10"/>
  <c r="AB63" i="10"/>
  <c r="AA63" i="10"/>
  <c r="Z63" i="10"/>
  <c r="Y63" i="10"/>
  <c r="X63" i="10"/>
  <c r="W63" i="10"/>
  <c r="V63" i="10"/>
  <c r="S63" i="10"/>
  <c r="U63" i="10" s="1"/>
  <c r="AK62" i="10"/>
  <c r="AJ62" i="10"/>
  <c r="AI62" i="10"/>
  <c r="AH62" i="10"/>
  <c r="AG62" i="10"/>
  <c r="AF62" i="10"/>
  <c r="AE62" i="10"/>
  <c r="AD62" i="10"/>
  <c r="AC62" i="10"/>
  <c r="AB62" i="10"/>
  <c r="AA62" i="10"/>
  <c r="Z62" i="10"/>
  <c r="Y62" i="10"/>
  <c r="X62" i="10"/>
  <c r="W62" i="10"/>
  <c r="V62" i="10"/>
  <c r="S62" i="10"/>
  <c r="U62" i="10" s="1"/>
  <c r="AK61" i="10"/>
  <c r="AJ61" i="10"/>
  <c r="AI61" i="10"/>
  <c r="AH61" i="10"/>
  <c r="AG61" i="10"/>
  <c r="AF61" i="10"/>
  <c r="AE61" i="10"/>
  <c r="AD61" i="10"/>
  <c r="AC61" i="10"/>
  <c r="AB61" i="10"/>
  <c r="AA61" i="10"/>
  <c r="Z61" i="10"/>
  <c r="Y61" i="10"/>
  <c r="X61" i="10"/>
  <c r="W61" i="10"/>
  <c r="V61" i="10"/>
  <c r="S61" i="10"/>
  <c r="U61" i="10" s="1"/>
  <c r="AK60" i="10"/>
  <c r="AJ60" i="10"/>
  <c r="AI60" i="10"/>
  <c r="AH60" i="10"/>
  <c r="AG60" i="10"/>
  <c r="AF60" i="10"/>
  <c r="AE60" i="10"/>
  <c r="AD60" i="10"/>
  <c r="AC60" i="10"/>
  <c r="AB60" i="10"/>
  <c r="AA60" i="10"/>
  <c r="Z60" i="10"/>
  <c r="Y60" i="10"/>
  <c r="X60" i="10"/>
  <c r="W60" i="10"/>
  <c r="V60" i="10"/>
  <c r="S60" i="10"/>
  <c r="U60" i="10" s="1"/>
  <c r="AK59" i="10"/>
  <c r="AJ59" i="10"/>
  <c r="AI59" i="10"/>
  <c r="AH59" i="10"/>
  <c r="AG59" i="10"/>
  <c r="AF59" i="10"/>
  <c r="AE59" i="10"/>
  <c r="AD59" i="10"/>
  <c r="AC59" i="10"/>
  <c r="AB59" i="10"/>
  <c r="AA59" i="10"/>
  <c r="Z59" i="10"/>
  <c r="Y59" i="10"/>
  <c r="X59" i="10"/>
  <c r="W59" i="10"/>
  <c r="V59" i="10"/>
  <c r="S59" i="10"/>
  <c r="U59" i="10" s="1"/>
  <c r="AK58" i="10"/>
  <c r="AJ58" i="10"/>
  <c r="AI58" i="10"/>
  <c r="AH58" i="10"/>
  <c r="AG58" i="10"/>
  <c r="AF58" i="10"/>
  <c r="AE58" i="10"/>
  <c r="AD58" i="10"/>
  <c r="AC58" i="10"/>
  <c r="AB58" i="10"/>
  <c r="AA58" i="10"/>
  <c r="Z58" i="10"/>
  <c r="Y58" i="10"/>
  <c r="X58" i="10"/>
  <c r="W58" i="10"/>
  <c r="V58" i="10"/>
  <c r="S58" i="10"/>
  <c r="U58" i="10" s="1"/>
  <c r="AK57" i="10"/>
  <c r="AJ57" i="10"/>
  <c r="AI57" i="10"/>
  <c r="AH57" i="10"/>
  <c r="AG57" i="10"/>
  <c r="AF57" i="10"/>
  <c r="AE57" i="10"/>
  <c r="AD57" i="10"/>
  <c r="AC57" i="10"/>
  <c r="AB57" i="10"/>
  <c r="AA57" i="10"/>
  <c r="Z57" i="10"/>
  <c r="Y57" i="10"/>
  <c r="X57" i="10"/>
  <c r="W57" i="10"/>
  <c r="V57" i="10"/>
  <c r="S57" i="10"/>
  <c r="U57" i="10" s="1"/>
  <c r="AK56" i="10"/>
  <c r="AJ56" i="10"/>
  <c r="AI56" i="10"/>
  <c r="AH56" i="10"/>
  <c r="AG56" i="10"/>
  <c r="AF56" i="10"/>
  <c r="AE56" i="10"/>
  <c r="AD56" i="10"/>
  <c r="AC56" i="10"/>
  <c r="AB56" i="10"/>
  <c r="AA56" i="10"/>
  <c r="Z56" i="10"/>
  <c r="Y56" i="10"/>
  <c r="X56" i="10"/>
  <c r="W56" i="10"/>
  <c r="V56" i="10"/>
  <c r="S56" i="10"/>
  <c r="U56" i="10" s="1"/>
  <c r="AK55" i="10"/>
  <c r="AJ55" i="10"/>
  <c r="AI55" i="10"/>
  <c r="AH55" i="10"/>
  <c r="AG55" i="10"/>
  <c r="AF55" i="10"/>
  <c r="AE55" i="10"/>
  <c r="AD55" i="10"/>
  <c r="AC55" i="10"/>
  <c r="AB55" i="10"/>
  <c r="AA55" i="10"/>
  <c r="Z55" i="10"/>
  <c r="Y55" i="10"/>
  <c r="X55" i="10"/>
  <c r="W55" i="10"/>
  <c r="V55" i="10"/>
  <c r="S55" i="10"/>
  <c r="U55" i="10" s="1"/>
  <c r="AK54" i="10"/>
  <c r="AJ54" i="10"/>
  <c r="AI54" i="10"/>
  <c r="AH54" i="10"/>
  <c r="AG54" i="10"/>
  <c r="AF54" i="10"/>
  <c r="AE54" i="10"/>
  <c r="AD54" i="10"/>
  <c r="AC54" i="10"/>
  <c r="AB54" i="10"/>
  <c r="AA54" i="10"/>
  <c r="Z54" i="10"/>
  <c r="Y54" i="10"/>
  <c r="X54" i="10"/>
  <c r="W54" i="10"/>
  <c r="V54" i="10"/>
  <c r="S54" i="10"/>
  <c r="U54" i="10" s="1"/>
  <c r="AK53" i="10"/>
  <c r="AJ53" i="10"/>
  <c r="AI53" i="10"/>
  <c r="AH53" i="10"/>
  <c r="AG53" i="10"/>
  <c r="AF53" i="10"/>
  <c r="AE53" i="10"/>
  <c r="AD53" i="10"/>
  <c r="AC53" i="10"/>
  <c r="AB53" i="10"/>
  <c r="AA53" i="10"/>
  <c r="Z53" i="10"/>
  <c r="Y53" i="10"/>
  <c r="X53" i="10"/>
  <c r="W53" i="10"/>
  <c r="V53" i="10"/>
  <c r="S53" i="10"/>
  <c r="U53" i="10" s="1"/>
  <c r="AK52" i="10"/>
  <c r="AJ52" i="10"/>
  <c r="AI52" i="10"/>
  <c r="AH52" i="10"/>
  <c r="AG52" i="10"/>
  <c r="AF52" i="10"/>
  <c r="AE52" i="10"/>
  <c r="AD52" i="10"/>
  <c r="AC52" i="10"/>
  <c r="AB52" i="10"/>
  <c r="AA52" i="10"/>
  <c r="Z52" i="10"/>
  <c r="Y52" i="10"/>
  <c r="X52" i="10"/>
  <c r="W52" i="10"/>
  <c r="V52" i="10"/>
  <c r="S52" i="10"/>
  <c r="U52" i="10" s="1"/>
  <c r="AK51" i="10"/>
  <c r="AJ51" i="10"/>
  <c r="AI51" i="10"/>
  <c r="AH51" i="10"/>
  <c r="AG51" i="10"/>
  <c r="AF51" i="10"/>
  <c r="AE51" i="10"/>
  <c r="AD51" i="10"/>
  <c r="AC51" i="10"/>
  <c r="AB51" i="10"/>
  <c r="AA51" i="10"/>
  <c r="Z51" i="10"/>
  <c r="Y51" i="10"/>
  <c r="X51" i="10"/>
  <c r="W51" i="10"/>
  <c r="V51" i="10"/>
  <c r="S51" i="10"/>
  <c r="U51" i="10" s="1"/>
  <c r="AK50" i="10"/>
  <c r="AJ50" i="10"/>
  <c r="AI50" i="10"/>
  <c r="AH50" i="10"/>
  <c r="AG50" i="10"/>
  <c r="AF50" i="10"/>
  <c r="AE50" i="10"/>
  <c r="AD50" i="10"/>
  <c r="AC50" i="10"/>
  <c r="AB50" i="10"/>
  <c r="AA50" i="10"/>
  <c r="Z50" i="10"/>
  <c r="Y50" i="10"/>
  <c r="X50" i="10"/>
  <c r="W50" i="10"/>
  <c r="V50" i="10"/>
  <c r="S50" i="10"/>
  <c r="U50" i="10" s="1"/>
  <c r="AK49" i="10"/>
  <c r="AJ49" i="10"/>
  <c r="AI49" i="10"/>
  <c r="AH49" i="10"/>
  <c r="AG49" i="10"/>
  <c r="AF49" i="10"/>
  <c r="AE49" i="10"/>
  <c r="AD49" i="10"/>
  <c r="AC49" i="10"/>
  <c r="AB49" i="10"/>
  <c r="AA49" i="10"/>
  <c r="Z49" i="10"/>
  <c r="Y49" i="10"/>
  <c r="X49" i="10"/>
  <c r="W49" i="10"/>
  <c r="V49" i="10"/>
  <c r="S49" i="10"/>
  <c r="U49" i="10" s="1"/>
  <c r="AK48" i="10"/>
  <c r="AJ48" i="10"/>
  <c r="AI48" i="10"/>
  <c r="AH48" i="10"/>
  <c r="AG48" i="10"/>
  <c r="AF48" i="10"/>
  <c r="AE48" i="10"/>
  <c r="AD48" i="10"/>
  <c r="AC48" i="10"/>
  <c r="AB48" i="10"/>
  <c r="AA48" i="10"/>
  <c r="Z48" i="10"/>
  <c r="Y48" i="10"/>
  <c r="X48" i="10"/>
  <c r="W48" i="10"/>
  <c r="V48" i="10"/>
  <c r="S48" i="10"/>
  <c r="U48" i="10" s="1"/>
  <c r="AK47" i="10"/>
  <c r="AJ47" i="10"/>
  <c r="AI47" i="10"/>
  <c r="AH47" i="10"/>
  <c r="AG47" i="10"/>
  <c r="AF47" i="10"/>
  <c r="AE47" i="10"/>
  <c r="AD47" i="10"/>
  <c r="AC47" i="10"/>
  <c r="AB47" i="10"/>
  <c r="AA47" i="10"/>
  <c r="Z47" i="10"/>
  <c r="Y47" i="10"/>
  <c r="X47" i="10"/>
  <c r="W47" i="10"/>
  <c r="V47" i="10"/>
  <c r="S47" i="10"/>
  <c r="U47" i="10" s="1"/>
  <c r="AK46" i="10"/>
  <c r="AJ46" i="10"/>
  <c r="AI46" i="10"/>
  <c r="AH46" i="10"/>
  <c r="AG46" i="10"/>
  <c r="AF46" i="10"/>
  <c r="AE46" i="10"/>
  <c r="AD46" i="10"/>
  <c r="AC46" i="10"/>
  <c r="AB46" i="10"/>
  <c r="AA46" i="10"/>
  <c r="Z46" i="10"/>
  <c r="Y46" i="10"/>
  <c r="X46" i="10"/>
  <c r="W46" i="10"/>
  <c r="V46" i="10"/>
  <c r="S46" i="10"/>
  <c r="U46" i="10" s="1"/>
  <c r="AK45" i="10"/>
  <c r="AJ45" i="10"/>
  <c r="AI45" i="10"/>
  <c r="AH45" i="10"/>
  <c r="AG45" i="10"/>
  <c r="AF45" i="10"/>
  <c r="AE45" i="10"/>
  <c r="AD45" i="10"/>
  <c r="AC45" i="10"/>
  <c r="AB45" i="10"/>
  <c r="AA45" i="10"/>
  <c r="Z45" i="10"/>
  <c r="Y45" i="10"/>
  <c r="X45" i="10"/>
  <c r="W45" i="10"/>
  <c r="V45" i="10"/>
  <c r="S45" i="10"/>
  <c r="U45" i="10" s="1"/>
  <c r="AK44" i="10"/>
  <c r="AJ44" i="10"/>
  <c r="AI44" i="10"/>
  <c r="AH44" i="10"/>
  <c r="AG44" i="10"/>
  <c r="AF44" i="10"/>
  <c r="AE44" i="10"/>
  <c r="AD44" i="10"/>
  <c r="AC44" i="10"/>
  <c r="AB44" i="10"/>
  <c r="AA44" i="10"/>
  <c r="Z44" i="10"/>
  <c r="Y44" i="10"/>
  <c r="X44" i="10"/>
  <c r="W44" i="10"/>
  <c r="V44" i="10"/>
  <c r="S44" i="10"/>
  <c r="U44" i="10" s="1"/>
  <c r="AK43" i="10"/>
  <c r="AJ43" i="10"/>
  <c r="AI43" i="10"/>
  <c r="AH43" i="10"/>
  <c r="AG43" i="10"/>
  <c r="AF43" i="10"/>
  <c r="AE43" i="10"/>
  <c r="AD43" i="10"/>
  <c r="AC43" i="10"/>
  <c r="AB43" i="10"/>
  <c r="AA43" i="10"/>
  <c r="Z43" i="10"/>
  <c r="Y43" i="10"/>
  <c r="X43" i="10"/>
  <c r="W43" i="10"/>
  <c r="V43" i="10"/>
  <c r="S43" i="10"/>
  <c r="U43" i="10" s="1"/>
  <c r="AK42" i="10"/>
  <c r="AJ42" i="10"/>
  <c r="AI42" i="10"/>
  <c r="AH42" i="10"/>
  <c r="AG42" i="10"/>
  <c r="AF42" i="10"/>
  <c r="AE42" i="10"/>
  <c r="AD42" i="10"/>
  <c r="AC42" i="10"/>
  <c r="AB42" i="10"/>
  <c r="AA42" i="10"/>
  <c r="Z42" i="10"/>
  <c r="Y42" i="10"/>
  <c r="X42" i="10"/>
  <c r="W42" i="10"/>
  <c r="V42" i="10"/>
  <c r="S42" i="10"/>
  <c r="U42" i="10" s="1"/>
  <c r="AK41" i="10"/>
  <c r="AJ41" i="10"/>
  <c r="AI41" i="10"/>
  <c r="AH41" i="10"/>
  <c r="AG41" i="10"/>
  <c r="AF41" i="10"/>
  <c r="AE41" i="10"/>
  <c r="AD41" i="10"/>
  <c r="AC41" i="10"/>
  <c r="AB41" i="10"/>
  <c r="AA41" i="10"/>
  <c r="Z41" i="10"/>
  <c r="Y41" i="10"/>
  <c r="X41" i="10"/>
  <c r="W41" i="10"/>
  <c r="V41" i="10"/>
  <c r="S41" i="10"/>
  <c r="U41" i="10" s="1"/>
  <c r="AK40" i="10"/>
  <c r="AJ40" i="10"/>
  <c r="AI40" i="10"/>
  <c r="AH40" i="10"/>
  <c r="AG40" i="10"/>
  <c r="AF40" i="10"/>
  <c r="AE40" i="10"/>
  <c r="AD40" i="10"/>
  <c r="AC40" i="10"/>
  <c r="AB40" i="10"/>
  <c r="AA40" i="10"/>
  <c r="Z40" i="10"/>
  <c r="Y40" i="10"/>
  <c r="X40" i="10"/>
  <c r="W40" i="10"/>
  <c r="V40" i="10"/>
  <c r="S40" i="10"/>
  <c r="U40" i="10" s="1"/>
  <c r="AK39" i="10"/>
  <c r="AJ39" i="10"/>
  <c r="AI39" i="10"/>
  <c r="AH39" i="10"/>
  <c r="AG39" i="10"/>
  <c r="AF39" i="10"/>
  <c r="AE39" i="10"/>
  <c r="AD39" i="10"/>
  <c r="AC39" i="10"/>
  <c r="AB39" i="10"/>
  <c r="AA39" i="10"/>
  <c r="Z39" i="10"/>
  <c r="Y39" i="10"/>
  <c r="X39" i="10"/>
  <c r="W39" i="10"/>
  <c r="V39" i="10"/>
  <c r="S39" i="10"/>
  <c r="U39" i="10" s="1"/>
  <c r="AK38" i="10"/>
  <c r="AJ38" i="10"/>
  <c r="AI38" i="10"/>
  <c r="AH38" i="10"/>
  <c r="AG38" i="10"/>
  <c r="AF38" i="10"/>
  <c r="AE38" i="10"/>
  <c r="AD38" i="10"/>
  <c r="AC38" i="10"/>
  <c r="AB38" i="10"/>
  <c r="AA38" i="10"/>
  <c r="Z38" i="10"/>
  <c r="Y38" i="10"/>
  <c r="X38" i="10"/>
  <c r="W38" i="10"/>
  <c r="V38" i="10"/>
  <c r="S38" i="10"/>
  <c r="U38" i="10" s="1"/>
  <c r="AK37" i="10"/>
  <c r="AJ37" i="10"/>
  <c r="AI37" i="10"/>
  <c r="AH37" i="10"/>
  <c r="AG37" i="10"/>
  <c r="AF37" i="10"/>
  <c r="AE37" i="10"/>
  <c r="AD37" i="10"/>
  <c r="AC37" i="10"/>
  <c r="AB37" i="10"/>
  <c r="AA37" i="10"/>
  <c r="Z37" i="10"/>
  <c r="Y37" i="10"/>
  <c r="X37" i="10"/>
  <c r="W37" i="10"/>
  <c r="V37" i="10"/>
  <c r="S37" i="10"/>
  <c r="U37" i="10" s="1"/>
  <c r="AK36" i="10"/>
  <c r="AJ36" i="10"/>
  <c r="AI36" i="10"/>
  <c r="AH36" i="10"/>
  <c r="AG36" i="10"/>
  <c r="AF36" i="10"/>
  <c r="AE36" i="10"/>
  <c r="AD36" i="10"/>
  <c r="AC36" i="10"/>
  <c r="AB36" i="10"/>
  <c r="AA36" i="10"/>
  <c r="Z36" i="10"/>
  <c r="Y36" i="10"/>
  <c r="X36" i="10"/>
  <c r="W36" i="10"/>
  <c r="V36" i="10"/>
  <c r="S36" i="10"/>
  <c r="U36" i="10" s="1"/>
  <c r="AK35" i="10"/>
  <c r="AJ35" i="10"/>
  <c r="AI35" i="10"/>
  <c r="AH35" i="10"/>
  <c r="AG35" i="10"/>
  <c r="AF35" i="10"/>
  <c r="AE35" i="10"/>
  <c r="AD35" i="10"/>
  <c r="AC35" i="10"/>
  <c r="AB35" i="10"/>
  <c r="AA35" i="10"/>
  <c r="Z35" i="10"/>
  <c r="Y35" i="10"/>
  <c r="X35" i="10"/>
  <c r="W35" i="10"/>
  <c r="V35" i="10"/>
  <c r="S35" i="10"/>
  <c r="U35" i="10" s="1"/>
  <c r="AK34" i="10"/>
  <c r="AJ34" i="10"/>
  <c r="AI34" i="10"/>
  <c r="AH34" i="10"/>
  <c r="AG34" i="10"/>
  <c r="AF34" i="10"/>
  <c r="AE34" i="10"/>
  <c r="AD34" i="10"/>
  <c r="AC34" i="10"/>
  <c r="AB34" i="10"/>
  <c r="AA34" i="10"/>
  <c r="Z34" i="10"/>
  <c r="Y34" i="10"/>
  <c r="X34" i="10"/>
  <c r="W34" i="10"/>
  <c r="V34" i="10"/>
  <c r="S34" i="10"/>
  <c r="U34" i="10" s="1"/>
  <c r="AK33" i="10"/>
  <c r="AJ33" i="10"/>
  <c r="AI33" i="10"/>
  <c r="AH33" i="10"/>
  <c r="AG33" i="10"/>
  <c r="AF33" i="10"/>
  <c r="AE33" i="10"/>
  <c r="AD33" i="10"/>
  <c r="AC33" i="10"/>
  <c r="AB33" i="10"/>
  <c r="AA33" i="10"/>
  <c r="Z33" i="10"/>
  <c r="Y33" i="10"/>
  <c r="X33" i="10"/>
  <c r="W33" i="10"/>
  <c r="V33" i="10"/>
  <c r="S33" i="10"/>
  <c r="U33" i="10" s="1"/>
  <c r="AK32" i="10"/>
  <c r="AJ32" i="10"/>
  <c r="AI32" i="10"/>
  <c r="AH32" i="10"/>
  <c r="AG32" i="10"/>
  <c r="AF32" i="10"/>
  <c r="AE32" i="10"/>
  <c r="AD32" i="10"/>
  <c r="AC32" i="10"/>
  <c r="AB32" i="10"/>
  <c r="AA32" i="10"/>
  <c r="Z32" i="10"/>
  <c r="Y32" i="10"/>
  <c r="X32" i="10"/>
  <c r="W32" i="10"/>
  <c r="V32" i="10"/>
  <c r="S32" i="10"/>
  <c r="U32" i="10" s="1"/>
  <c r="AK31" i="10"/>
  <c r="AJ31" i="10"/>
  <c r="AI31" i="10"/>
  <c r="AH31" i="10"/>
  <c r="AG31" i="10"/>
  <c r="AF31" i="10"/>
  <c r="AE31" i="10"/>
  <c r="AD31" i="10"/>
  <c r="AC31" i="10"/>
  <c r="AB31" i="10"/>
  <c r="AA31" i="10"/>
  <c r="Z31" i="10"/>
  <c r="Y31" i="10"/>
  <c r="X31" i="10"/>
  <c r="W31" i="10"/>
  <c r="V31" i="10"/>
  <c r="S31" i="10"/>
  <c r="U31" i="10" s="1"/>
  <c r="AK30" i="10"/>
  <c r="AJ30" i="10"/>
  <c r="AI30" i="10"/>
  <c r="AH30" i="10"/>
  <c r="AG30" i="10"/>
  <c r="AF30" i="10"/>
  <c r="AE30" i="10"/>
  <c r="AD30" i="10"/>
  <c r="AC30" i="10"/>
  <c r="AB30" i="10"/>
  <c r="AA30" i="10"/>
  <c r="Z30" i="10"/>
  <c r="Y30" i="10"/>
  <c r="X30" i="10"/>
  <c r="W30" i="10"/>
  <c r="V30" i="10"/>
  <c r="S30" i="10"/>
  <c r="U30" i="10" s="1"/>
  <c r="AK29" i="10"/>
  <c r="AJ29" i="10"/>
  <c r="AI29" i="10"/>
  <c r="AH29" i="10"/>
  <c r="AG29" i="10"/>
  <c r="AF29" i="10"/>
  <c r="AE29" i="10"/>
  <c r="AD29" i="10"/>
  <c r="AC29" i="10"/>
  <c r="AB29" i="10"/>
  <c r="AA29" i="10"/>
  <c r="Z29" i="10"/>
  <c r="Y29" i="10"/>
  <c r="X29" i="10"/>
  <c r="W29" i="10"/>
  <c r="V29" i="10"/>
  <c r="S29" i="10"/>
  <c r="U29" i="10" s="1"/>
  <c r="AK28" i="10"/>
  <c r="AJ28" i="10"/>
  <c r="AI28" i="10"/>
  <c r="AH28" i="10"/>
  <c r="AG28" i="10"/>
  <c r="AF28" i="10"/>
  <c r="AE28" i="10"/>
  <c r="AD28" i="10"/>
  <c r="AC28" i="10"/>
  <c r="AB28" i="10"/>
  <c r="AA28" i="10"/>
  <c r="Z28" i="10"/>
  <c r="Y28" i="10"/>
  <c r="X28" i="10"/>
  <c r="W28" i="10"/>
  <c r="V28" i="10"/>
  <c r="S28" i="10"/>
  <c r="U28" i="10" s="1"/>
  <c r="AK27" i="10"/>
  <c r="AJ27" i="10"/>
  <c r="AI27" i="10"/>
  <c r="AH27" i="10"/>
  <c r="AG27" i="10"/>
  <c r="AF27" i="10"/>
  <c r="AE27" i="10"/>
  <c r="AD27" i="10"/>
  <c r="AC27" i="10"/>
  <c r="AB27" i="10"/>
  <c r="AA27" i="10"/>
  <c r="Z27" i="10"/>
  <c r="Y27" i="10"/>
  <c r="X27" i="10"/>
  <c r="W27" i="10"/>
  <c r="V27" i="10"/>
  <c r="S27" i="10"/>
  <c r="U27" i="10" s="1"/>
  <c r="AK26" i="10"/>
  <c r="AJ26" i="10"/>
  <c r="AI26" i="10"/>
  <c r="AH26" i="10"/>
  <c r="AG26" i="10"/>
  <c r="AF26" i="10"/>
  <c r="AE26" i="10"/>
  <c r="AD26" i="10"/>
  <c r="AC26" i="10"/>
  <c r="AB26" i="10"/>
  <c r="AA26" i="10"/>
  <c r="Z26" i="10"/>
  <c r="Y26" i="10"/>
  <c r="X26" i="10"/>
  <c r="W26" i="10"/>
  <c r="V26" i="10"/>
  <c r="S26" i="10"/>
  <c r="U26" i="10" s="1"/>
  <c r="AK25" i="10"/>
  <c r="AJ25" i="10"/>
  <c r="AI25" i="10"/>
  <c r="AH25" i="10"/>
  <c r="AG25" i="10"/>
  <c r="AF25" i="10"/>
  <c r="AE25" i="10"/>
  <c r="AD25" i="10"/>
  <c r="AC25" i="10"/>
  <c r="AB25" i="10"/>
  <c r="AA25" i="10"/>
  <c r="Z25" i="10"/>
  <c r="Y25" i="10"/>
  <c r="X25" i="10"/>
  <c r="W25" i="10"/>
  <c r="V25" i="10"/>
  <c r="S25" i="10"/>
  <c r="U25" i="10" s="1"/>
  <c r="AK24" i="10"/>
  <c r="AJ24" i="10"/>
  <c r="AI24" i="10"/>
  <c r="AH24" i="10"/>
  <c r="AG24" i="10"/>
  <c r="AF24" i="10"/>
  <c r="AE24" i="10"/>
  <c r="AD24" i="10"/>
  <c r="AC24" i="10"/>
  <c r="AB24" i="10"/>
  <c r="AA24" i="10"/>
  <c r="Z24" i="10"/>
  <c r="Y24" i="10"/>
  <c r="X24" i="10"/>
  <c r="W24" i="10"/>
  <c r="V24" i="10"/>
  <c r="S24" i="10"/>
  <c r="U24" i="10" s="1"/>
  <c r="AK23" i="10"/>
  <c r="AJ23" i="10"/>
  <c r="AI23" i="10"/>
  <c r="AH23" i="10"/>
  <c r="AG23" i="10"/>
  <c r="AF23" i="10"/>
  <c r="AE23" i="10"/>
  <c r="AD23" i="10"/>
  <c r="AC23" i="10"/>
  <c r="AB23" i="10"/>
  <c r="AA23" i="10"/>
  <c r="Z23" i="10"/>
  <c r="Y23" i="10"/>
  <c r="X23" i="10"/>
  <c r="W23" i="10"/>
  <c r="V23" i="10"/>
  <c r="S23" i="10"/>
  <c r="U23" i="10" s="1"/>
  <c r="AK22" i="10"/>
  <c r="AJ22" i="10"/>
  <c r="AI22" i="10"/>
  <c r="AH22" i="10"/>
  <c r="AG22" i="10"/>
  <c r="AF22" i="10"/>
  <c r="AE22" i="10"/>
  <c r="AD22" i="10"/>
  <c r="AC22" i="10"/>
  <c r="AB22" i="10"/>
  <c r="AA22" i="10"/>
  <c r="Z22" i="10"/>
  <c r="Y22" i="10"/>
  <c r="X22" i="10"/>
  <c r="W22" i="10"/>
  <c r="V22" i="10"/>
  <c r="S22" i="10"/>
  <c r="U22" i="10" s="1"/>
  <c r="AK21" i="10"/>
  <c r="AJ21" i="10"/>
  <c r="AI21" i="10"/>
  <c r="AH21" i="10"/>
  <c r="AG21" i="10"/>
  <c r="AF21" i="10"/>
  <c r="AE21" i="10"/>
  <c r="AD21" i="10"/>
  <c r="AC21" i="10"/>
  <c r="AB21" i="10"/>
  <c r="AA21" i="10"/>
  <c r="Z21" i="10"/>
  <c r="Y21" i="10"/>
  <c r="X21" i="10"/>
  <c r="W21" i="10"/>
  <c r="V21" i="10"/>
  <c r="S21" i="10"/>
  <c r="U21" i="10" s="1"/>
  <c r="AK20" i="10"/>
  <c r="AJ20" i="10"/>
  <c r="AI20" i="10"/>
  <c r="AH20" i="10"/>
  <c r="AG20" i="10"/>
  <c r="AF20" i="10"/>
  <c r="AE20" i="10"/>
  <c r="AD20" i="10"/>
  <c r="AC20" i="10"/>
  <c r="AB20" i="10"/>
  <c r="AA20" i="10"/>
  <c r="Z20" i="10"/>
  <c r="Y20" i="10"/>
  <c r="X20" i="10"/>
  <c r="W20" i="10"/>
  <c r="V20" i="10"/>
  <c r="S20" i="10"/>
  <c r="U20" i="10" s="1"/>
  <c r="AK19" i="10"/>
  <c r="AJ19" i="10"/>
  <c r="AI19" i="10"/>
  <c r="AH19" i="10"/>
  <c r="AG19" i="10"/>
  <c r="AF19" i="10"/>
  <c r="AE19" i="10"/>
  <c r="AD19" i="10"/>
  <c r="AC19" i="10"/>
  <c r="AB19" i="10"/>
  <c r="AA19" i="10"/>
  <c r="Z19" i="10"/>
  <c r="Y19" i="10"/>
  <c r="X19" i="10"/>
  <c r="W19" i="10"/>
  <c r="V19" i="10"/>
  <c r="S19" i="10"/>
  <c r="U19" i="10" s="1"/>
  <c r="AK18" i="10"/>
  <c r="AJ18" i="10"/>
  <c r="AI18" i="10"/>
  <c r="AH18" i="10"/>
  <c r="AG18" i="10"/>
  <c r="AF18" i="10"/>
  <c r="AE18" i="10"/>
  <c r="AD18" i="10"/>
  <c r="AC18" i="10"/>
  <c r="AB18" i="10"/>
  <c r="AA18" i="10"/>
  <c r="Z18" i="10"/>
  <c r="Y18" i="10"/>
  <c r="X18" i="10"/>
  <c r="W18" i="10"/>
  <c r="V18" i="10"/>
  <c r="S18" i="10"/>
  <c r="U18" i="10" s="1"/>
  <c r="AK17" i="10"/>
  <c r="AJ17" i="10"/>
  <c r="AI17" i="10"/>
  <c r="AH17" i="10"/>
  <c r="AG17" i="10"/>
  <c r="AF17" i="10"/>
  <c r="AE17" i="10"/>
  <c r="AD17" i="10"/>
  <c r="AC17" i="10"/>
  <c r="AB17" i="10"/>
  <c r="AA17" i="10"/>
  <c r="Z17" i="10"/>
  <c r="Y17" i="10"/>
  <c r="X17" i="10"/>
  <c r="W17" i="10"/>
  <c r="V17" i="10"/>
  <c r="S17" i="10"/>
  <c r="U17" i="10" s="1"/>
  <c r="AK16" i="10"/>
  <c r="AJ16" i="10"/>
  <c r="AI16" i="10"/>
  <c r="AH16" i="10"/>
  <c r="AG16" i="10"/>
  <c r="AF16" i="10"/>
  <c r="AE16" i="10"/>
  <c r="AD16" i="10"/>
  <c r="AC16" i="10"/>
  <c r="AB16" i="10"/>
  <c r="AA16" i="10"/>
  <c r="Z16" i="10"/>
  <c r="Y16" i="10"/>
  <c r="X16" i="10"/>
  <c r="W16" i="10"/>
  <c r="V16" i="10"/>
  <c r="S16" i="10"/>
  <c r="U16" i="10" s="1"/>
  <c r="AK15" i="10"/>
  <c r="AJ15" i="10"/>
  <c r="AI15" i="10"/>
  <c r="AH15" i="10"/>
  <c r="AG15" i="10"/>
  <c r="AF15" i="10"/>
  <c r="AE15" i="10"/>
  <c r="AD15" i="10"/>
  <c r="AC15" i="10"/>
  <c r="AB15" i="10"/>
  <c r="AA15" i="10"/>
  <c r="Z15" i="10"/>
  <c r="Y15" i="10"/>
  <c r="X15" i="10"/>
  <c r="W15" i="10"/>
  <c r="V15" i="10"/>
  <c r="S15" i="10"/>
  <c r="U15" i="10" s="1"/>
  <c r="AK14" i="10"/>
  <c r="AJ14" i="10"/>
  <c r="AI14" i="10"/>
  <c r="AH14" i="10"/>
  <c r="AG14" i="10"/>
  <c r="AF14" i="10"/>
  <c r="AE14" i="10"/>
  <c r="AD14" i="10"/>
  <c r="AC14" i="10"/>
  <c r="AB14" i="10"/>
  <c r="AA14" i="10"/>
  <c r="Z14" i="10"/>
  <c r="Y14" i="10"/>
  <c r="X14" i="10"/>
  <c r="W14" i="10"/>
  <c r="V14" i="10"/>
  <c r="S14" i="10"/>
  <c r="U14" i="10" s="1"/>
  <c r="AK13" i="10"/>
  <c r="AJ13" i="10"/>
  <c r="AI13" i="10"/>
  <c r="AH13" i="10"/>
  <c r="AG13" i="10"/>
  <c r="AF13" i="10"/>
  <c r="AE13" i="10"/>
  <c r="AD13" i="10"/>
  <c r="AC13" i="10"/>
  <c r="AB13" i="10"/>
  <c r="AA13" i="10"/>
  <c r="Z13" i="10"/>
  <c r="Y13" i="10"/>
  <c r="X13" i="10"/>
  <c r="W13" i="10"/>
  <c r="V13" i="10"/>
  <c r="S13" i="10"/>
  <c r="U13" i="10" s="1"/>
  <c r="AK12" i="10"/>
  <c r="AJ12" i="10"/>
  <c r="AI12" i="10"/>
  <c r="AH12" i="10"/>
  <c r="AG12" i="10"/>
  <c r="AF12" i="10"/>
  <c r="AE12" i="10"/>
  <c r="AD12" i="10"/>
  <c r="AC12" i="10"/>
  <c r="AB12" i="10"/>
  <c r="AA12" i="10"/>
  <c r="Z12" i="10"/>
  <c r="Y12" i="10"/>
  <c r="X12" i="10"/>
  <c r="W12" i="10"/>
  <c r="V12" i="10"/>
  <c r="S12" i="10"/>
  <c r="U12" i="10" s="1"/>
  <c r="AK11" i="10"/>
  <c r="AJ11" i="10"/>
  <c r="AI11" i="10"/>
  <c r="AH11" i="10"/>
  <c r="AG11" i="10"/>
  <c r="AF11" i="10"/>
  <c r="AE11" i="10"/>
  <c r="AD11" i="10"/>
  <c r="AC11" i="10"/>
  <c r="AB11" i="10"/>
  <c r="AA11" i="10"/>
  <c r="Z11" i="10"/>
  <c r="Y11" i="10"/>
  <c r="X11" i="10"/>
  <c r="W11" i="10"/>
  <c r="V11" i="10"/>
  <c r="S11" i="10"/>
  <c r="U11" i="10" s="1"/>
  <c r="AK10" i="10"/>
  <c r="AJ10" i="10"/>
  <c r="AI10" i="10"/>
  <c r="AH10" i="10"/>
  <c r="AG10" i="10"/>
  <c r="AF10" i="10"/>
  <c r="AE10" i="10"/>
  <c r="AD10" i="10"/>
  <c r="AC10" i="10"/>
  <c r="AB10" i="10"/>
  <c r="AA10" i="10"/>
  <c r="Z10" i="10"/>
  <c r="Y10" i="10"/>
  <c r="X10" i="10"/>
  <c r="W10" i="10"/>
  <c r="V10" i="10"/>
  <c r="S10" i="10"/>
  <c r="U10" i="10" s="1"/>
  <c r="AK9" i="10"/>
  <c r="AJ9" i="10"/>
  <c r="AI9" i="10"/>
  <c r="AH9" i="10"/>
  <c r="AG9" i="10"/>
  <c r="AF9" i="10"/>
  <c r="AE9" i="10"/>
  <c r="AD9" i="10"/>
  <c r="AC9" i="10"/>
  <c r="AB9" i="10"/>
  <c r="AA9" i="10"/>
  <c r="Z9" i="10"/>
  <c r="Y9" i="10"/>
  <c r="X9" i="10"/>
  <c r="W9" i="10"/>
  <c r="V9" i="10"/>
  <c r="S9" i="10"/>
  <c r="U9" i="10" s="1"/>
  <c r="AK8" i="10"/>
  <c r="AJ8" i="10"/>
  <c r="AI8" i="10"/>
  <c r="AH8" i="10"/>
  <c r="AG8" i="10"/>
  <c r="AF8" i="10"/>
  <c r="AE8" i="10"/>
  <c r="AD8" i="10"/>
  <c r="AC8" i="10"/>
  <c r="AB8" i="10"/>
  <c r="AA8" i="10"/>
  <c r="Z8" i="10"/>
  <c r="Y8" i="10"/>
  <c r="X8" i="10"/>
  <c r="W8" i="10"/>
  <c r="V8" i="10"/>
  <c r="S8" i="10"/>
  <c r="U8" i="10" s="1"/>
  <c r="AK7" i="10"/>
  <c r="AJ7" i="10"/>
  <c r="AI7" i="10"/>
  <c r="AH7" i="10"/>
  <c r="AG7" i="10"/>
  <c r="AF7" i="10"/>
  <c r="AE7" i="10"/>
  <c r="AD7" i="10"/>
  <c r="AC7" i="10"/>
  <c r="AB7" i="10"/>
  <c r="AA7" i="10"/>
  <c r="Z7" i="10"/>
  <c r="Y7" i="10"/>
  <c r="X7" i="10"/>
  <c r="W7" i="10"/>
  <c r="V7" i="10"/>
  <c r="S7" i="10"/>
  <c r="U7" i="10" s="1"/>
  <c r="AK6" i="10"/>
  <c r="AJ6" i="10"/>
  <c r="AI6" i="10"/>
  <c r="AH6" i="10"/>
  <c r="AG6" i="10"/>
  <c r="AF6" i="10"/>
  <c r="AE6" i="10"/>
  <c r="AD6" i="10"/>
  <c r="AC6" i="10"/>
  <c r="AB6" i="10"/>
  <c r="AA6" i="10"/>
  <c r="Z6" i="10"/>
  <c r="Y6" i="10"/>
  <c r="X6" i="10"/>
  <c r="W6" i="10"/>
  <c r="V6" i="10"/>
  <c r="S6" i="10"/>
  <c r="U6" i="10" s="1"/>
  <c r="AK5" i="10"/>
  <c r="AJ5" i="10"/>
  <c r="AI5" i="10"/>
  <c r="AH5" i="10"/>
  <c r="AG5" i="10"/>
  <c r="AF5" i="10"/>
  <c r="AE5" i="10"/>
  <c r="AD5" i="10"/>
  <c r="AC5" i="10"/>
  <c r="AB5" i="10"/>
  <c r="AA5" i="10"/>
  <c r="Z5" i="10"/>
  <c r="Y5" i="10"/>
  <c r="X5" i="10"/>
  <c r="W5" i="10"/>
  <c r="V5" i="10"/>
  <c r="S5" i="10"/>
  <c r="U5" i="10" s="1"/>
  <c r="AK4" i="10"/>
  <c r="AJ4" i="10"/>
  <c r="AI4" i="10"/>
  <c r="AH4" i="10"/>
  <c r="AG4" i="10"/>
  <c r="AF4" i="10"/>
  <c r="AE4" i="10"/>
  <c r="AD4" i="10"/>
  <c r="AC4" i="10"/>
  <c r="AB4" i="10"/>
  <c r="AA4" i="10"/>
  <c r="Z4" i="10"/>
  <c r="Y4" i="10"/>
  <c r="X4" i="10"/>
  <c r="W4" i="10"/>
  <c r="V4" i="10"/>
  <c r="S4" i="10"/>
  <c r="U4" i="10" s="1"/>
  <c r="G16" i="7"/>
  <c r="G15" i="7"/>
  <c r="G14" i="7"/>
  <c r="G13" i="7"/>
  <c r="G12" i="7"/>
  <c r="G11" i="7"/>
  <c r="G10" i="7"/>
  <c r="G9" i="7"/>
  <c r="G17" i="7" s="1"/>
  <c r="K18" i="6"/>
  <c r="K17" i="6"/>
  <c r="K19" i="6" s="1"/>
  <c r="K16" i="6"/>
  <c r="K15" i="6"/>
  <c r="K14" i="6"/>
  <c r="K13" i="6"/>
  <c r="K12" i="6"/>
  <c r="K11" i="6"/>
  <c r="AB109" i="1"/>
  <c r="AA109" i="1"/>
  <c r="Z109" i="1"/>
  <c r="Y109" i="1"/>
  <c r="X109" i="1"/>
  <c r="W109" i="1"/>
  <c r="V109" i="1"/>
  <c r="U109" i="1"/>
  <c r="T109" i="1"/>
  <c r="S109" i="1"/>
  <c r="R109" i="1"/>
  <c r="Q109" i="1"/>
  <c r="L109" i="1"/>
  <c r="I109" i="1"/>
  <c r="J109" i="1" s="1"/>
  <c r="G109" i="1"/>
  <c r="E109" i="1"/>
  <c r="C109" i="1"/>
  <c r="AB108" i="1"/>
  <c r="AA108" i="1"/>
  <c r="Z108" i="1"/>
  <c r="Y108" i="1"/>
  <c r="X108" i="1"/>
  <c r="W108" i="1"/>
  <c r="V108" i="1"/>
  <c r="U108" i="1"/>
  <c r="T108" i="1"/>
  <c r="S108" i="1"/>
  <c r="R108" i="1"/>
  <c r="Q108" i="1"/>
  <c r="L108" i="1"/>
  <c r="I108" i="1"/>
  <c r="J108" i="1" s="1"/>
  <c r="G108" i="1"/>
  <c r="E108" i="1"/>
  <c r="C108" i="1"/>
  <c r="AB107" i="1"/>
  <c r="AA107" i="1"/>
  <c r="Z107" i="1"/>
  <c r="Y107" i="1"/>
  <c r="X107" i="1"/>
  <c r="W107" i="1"/>
  <c r="V107" i="1"/>
  <c r="U107" i="1"/>
  <c r="T107" i="1"/>
  <c r="S107" i="1"/>
  <c r="R107" i="1"/>
  <c r="Q107" i="1"/>
  <c r="L107" i="1"/>
  <c r="I107" i="1"/>
  <c r="J107" i="1" s="1"/>
  <c r="G107" i="1"/>
  <c r="E107" i="1"/>
  <c r="C107" i="1"/>
  <c r="AB106" i="1"/>
  <c r="AA106" i="1"/>
  <c r="Z106" i="1"/>
  <c r="Y106" i="1"/>
  <c r="X106" i="1"/>
  <c r="W106" i="1"/>
  <c r="V106" i="1"/>
  <c r="U106" i="1"/>
  <c r="T106" i="1"/>
  <c r="S106" i="1"/>
  <c r="R106" i="1"/>
  <c r="Q106" i="1"/>
  <c r="L106" i="1"/>
  <c r="I106" i="1"/>
  <c r="J106" i="1" s="1"/>
  <c r="G106" i="1"/>
  <c r="E106" i="1"/>
  <c r="C106" i="1"/>
  <c r="AB105" i="1"/>
  <c r="AA105" i="1"/>
  <c r="Z105" i="1"/>
  <c r="Y105" i="1"/>
  <c r="X105" i="1"/>
  <c r="W105" i="1"/>
  <c r="V105" i="1"/>
  <c r="U105" i="1"/>
  <c r="T105" i="1"/>
  <c r="S105" i="1"/>
  <c r="R105" i="1"/>
  <c r="Q105" i="1"/>
  <c r="L105" i="1"/>
  <c r="I105" i="1"/>
  <c r="J105" i="1" s="1"/>
  <c r="G105" i="1"/>
  <c r="E105" i="1"/>
  <c r="C105" i="1"/>
  <c r="AB104" i="1"/>
  <c r="AA104" i="1"/>
  <c r="Z104" i="1"/>
  <c r="Y104" i="1"/>
  <c r="X104" i="1"/>
  <c r="W104" i="1"/>
  <c r="V104" i="1"/>
  <c r="U104" i="1"/>
  <c r="T104" i="1"/>
  <c r="S104" i="1"/>
  <c r="R104" i="1"/>
  <c r="Q104" i="1"/>
  <c r="L104" i="1"/>
  <c r="I104" i="1"/>
  <c r="J104" i="1" s="1"/>
  <c r="G104" i="1"/>
  <c r="E104" i="1"/>
  <c r="C104" i="1"/>
  <c r="AB103" i="1"/>
  <c r="AA103" i="1"/>
  <c r="Z103" i="1"/>
  <c r="Y103" i="1"/>
  <c r="X103" i="1"/>
  <c r="W103" i="1"/>
  <c r="V103" i="1"/>
  <c r="U103" i="1"/>
  <c r="T103" i="1"/>
  <c r="S103" i="1"/>
  <c r="R103" i="1"/>
  <c r="Q103" i="1"/>
  <c r="L103" i="1"/>
  <c r="I103" i="1"/>
  <c r="J103" i="1" s="1"/>
  <c r="G103" i="1"/>
  <c r="E103" i="1"/>
  <c r="C103" i="1"/>
  <c r="AB102" i="1"/>
  <c r="AA102" i="1"/>
  <c r="Z102" i="1"/>
  <c r="Y102" i="1"/>
  <c r="X102" i="1"/>
  <c r="W102" i="1"/>
  <c r="V102" i="1"/>
  <c r="U102" i="1"/>
  <c r="T102" i="1"/>
  <c r="S102" i="1"/>
  <c r="R102" i="1"/>
  <c r="Q102" i="1"/>
  <c r="L102" i="1"/>
  <c r="I102" i="1"/>
  <c r="J102" i="1" s="1"/>
  <c r="G102" i="1"/>
  <c r="E102" i="1"/>
  <c r="C102" i="1"/>
  <c r="AB101" i="1"/>
  <c r="AA101" i="1"/>
  <c r="Z101" i="1"/>
  <c r="Y101" i="1"/>
  <c r="X101" i="1"/>
  <c r="W101" i="1"/>
  <c r="V101" i="1"/>
  <c r="U101" i="1"/>
  <c r="T101" i="1"/>
  <c r="S101" i="1"/>
  <c r="R101" i="1"/>
  <c r="Q101" i="1"/>
  <c r="L101" i="1"/>
  <c r="I101" i="1"/>
  <c r="J101" i="1" s="1"/>
  <c r="G101" i="1"/>
  <c r="E101" i="1"/>
  <c r="C101" i="1"/>
  <c r="AB100" i="1"/>
  <c r="AA100" i="1"/>
  <c r="Z100" i="1"/>
  <c r="Y100" i="1"/>
  <c r="X100" i="1"/>
  <c r="W100" i="1"/>
  <c r="V100" i="1"/>
  <c r="U100" i="1"/>
  <c r="T100" i="1"/>
  <c r="S100" i="1"/>
  <c r="R100" i="1"/>
  <c r="Q100" i="1"/>
  <c r="L100" i="1"/>
  <c r="I100" i="1"/>
  <c r="J100" i="1" s="1"/>
  <c r="G100" i="1"/>
  <c r="E100" i="1"/>
  <c r="C100" i="1"/>
  <c r="AB99" i="1"/>
  <c r="AA99" i="1"/>
  <c r="Z99" i="1"/>
  <c r="Y99" i="1"/>
  <c r="X99" i="1"/>
  <c r="W99" i="1"/>
  <c r="V99" i="1"/>
  <c r="U99" i="1"/>
  <c r="T99" i="1"/>
  <c r="S99" i="1"/>
  <c r="R99" i="1"/>
  <c r="Q99" i="1"/>
  <c r="L99" i="1"/>
  <c r="I99" i="1"/>
  <c r="J99" i="1" s="1"/>
  <c r="G99" i="1"/>
  <c r="E99" i="1"/>
  <c r="C99" i="1"/>
  <c r="AB98" i="1"/>
  <c r="AA98" i="1"/>
  <c r="Z98" i="1"/>
  <c r="Y98" i="1"/>
  <c r="X98" i="1"/>
  <c r="W98" i="1"/>
  <c r="V98" i="1"/>
  <c r="U98" i="1"/>
  <c r="T98" i="1"/>
  <c r="S98" i="1"/>
  <c r="R98" i="1"/>
  <c r="Q98" i="1"/>
  <c r="L98" i="1"/>
  <c r="I98" i="1"/>
  <c r="J98" i="1" s="1"/>
  <c r="G98" i="1"/>
  <c r="E98" i="1"/>
  <c r="C98" i="1"/>
  <c r="AB97" i="1"/>
  <c r="AA97" i="1"/>
  <c r="Z97" i="1"/>
  <c r="Y97" i="1"/>
  <c r="X97" i="1"/>
  <c r="W97" i="1"/>
  <c r="V97" i="1"/>
  <c r="U97" i="1"/>
  <c r="T97" i="1"/>
  <c r="S97" i="1"/>
  <c r="R97" i="1"/>
  <c r="Q97" i="1"/>
  <c r="L97" i="1"/>
  <c r="I97" i="1"/>
  <c r="J97" i="1" s="1"/>
  <c r="G97" i="1"/>
  <c r="E97" i="1"/>
  <c r="C97" i="1"/>
  <c r="AB96" i="1"/>
  <c r="AA96" i="1"/>
  <c r="Z96" i="1"/>
  <c r="Y96" i="1"/>
  <c r="X96" i="1"/>
  <c r="W96" i="1"/>
  <c r="V96" i="1"/>
  <c r="U96" i="1"/>
  <c r="T96" i="1"/>
  <c r="S96" i="1"/>
  <c r="R96" i="1"/>
  <c r="Q96" i="1"/>
  <c r="L96" i="1"/>
  <c r="I96" i="1"/>
  <c r="J96" i="1" s="1"/>
  <c r="G96" i="1"/>
  <c r="E96" i="1"/>
  <c r="C96" i="1"/>
  <c r="AB95" i="1"/>
  <c r="AA95" i="1"/>
  <c r="Z95" i="1"/>
  <c r="Y95" i="1"/>
  <c r="X95" i="1"/>
  <c r="W95" i="1"/>
  <c r="V95" i="1"/>
  <c r="U95" i="1"/>
  <c r="T95" i="1"/>
  <c r="S95" i="1"/>
  <c r="R95" i="1"/>
  <c r="Q95" i="1"/>
  <c r="L95" i="1"/>
  <c r="I95" i="1"/>
  <c r="J95" i="1" s="1"/>
  <c r="G95" i="1"/>
  <c r="E95" i="1"/>
  <c r="C95" i="1"/>
  <c r="AB94" i="1"/>
  <c r="AA94" i="1"/>
  <c r="Z94" i="1"/>
  <c r="Y94" i="1"/>
  <c r="X94" i="1"/>
  <c r="W94" i="1"/>
  <c r="V94" i="1"/>
  <c r="U94" i="1"/>
  <c r="T94" i="1"/>
  <c r="S94" i="1"/>
  <c r="R94" i="1"/>
  <c r="Q94" i="1"/>
  <c r="L94" i="1"/>
  <c r="I94" i="1"/>
  <c r="J94" i="1" s="1"/>
  <c r="G94" i="1"/>
  <c r="E94" i="1"/>
  <c r="C94" i="1"/>
  <c r="AB93" i="1"/>
  <c r="AA93" i="1"/>
  <c r="Z93" i="1"/>
  <c r="Y93" i="1"/>
  <c r="X93" i="1"/>
  <c r="W93" i="1"/>
  <c r="V93" i="1"/>
  <c r="U93" i="1"/>
  <c r="T93" i="1"/>
  <c r="S93" i="1"/>
  <c r="R93" i="1"/>
  <c r="Q93" i="1"/>
  <c r="L93" i="1"/>
  <c r="I93" i="1"/>
  <c r="J93" i="1" s="1"/>
  <c r="G93" i="1"/>
  <c r="E93" i="1"/>
  <c r="C93" i="1"/>
  <c r="AB92" i="1"/>
  <c r="AA92" i="1"/>
  <c r="Z92" i="1"/>
  <c r="Y92" i="1"/>
  <c r="X92" i="1"/>
  <c r="W92" i="1"/>
  <c r="V92" i="1"/>
  <c r="U92" i="1"/>
  <c r="T92" i="1"/>
  <c r="S92" i="1"/>
  <c r="R92" i="1"/>
  <c r="Q92" i="1"/>
  <c r="L92" i="1"/>
  <c r="I92" i="1"/>
  <c r="J92" i="1" s="1"/>
  <c r="G92" i="1"/>
  <c r="E92" i="1"/>
  <c r="C92" i="1"/>
  <c r="AB91" i="1"/>
  <c r="AA91" i="1"/>
  <c r="Z91" i="1"/>
  <c r="Y91" i="1"/>
  <c r="X91" i="1"/>
  <c r="W91" i="1"/>
  <c r="V91" i="1"/>
  <c r="U91" i="1"/>
  <c r="T91" i="1"/>
  <c r="S91" i="1"/>
  <c r="R91" i="1"/>
  <c r="Q91" i="1"/>
  <c r="L91" i="1"/>
  <c r="I91" i="1"/>
  <c r="J91" i="1" s="1"/>
  <c r="G91" i="1"/>
  <c r="E91" i="1"/>
  <c r="C91" i="1"/>
  <c r="AB90" i="1"/>
  <c r="AA90" i="1"/>
  <c r="Z90" i="1"/>
  <c r="Y90" i="1"/>
  <c r="X90" i="1"/>
  <c r="W90" i="1"/>
  <c r="V90" i="1"/>
  <c r="U90" i="1"/>
  <c r="T90" i="1"/>
  <c r="S90" i="1"/>
  <c r="R90" i="1"/>
  <c r="Q90" i="1"/>
  <c r="L90" i="1"/>
  <c r="I90" i="1"/>
  <c r="J90" i="1" s="1"/>
  <c r="G90" i="1"/>
  <c r="E90" i="1"/>
  <c r="C90" i="1"/>
  <c r="AB89" i="1"/>
  <c r="AA89" i="1"/>
  <c r="Z89" i="1"/>
  <c r="Y89" i="1"/>
  <c r="X89" i="1"/>
  <c r="W89" i="1"/>
  <c r="V89" i="1"/>
  <c r="U89" i="1"/>
  <c r="T89" i="1"/>
  <c r="S89" i="1"/>
  <c r="R89" i="1"/>
  <c r="Q89" i="1"/>
  <c r="L89" i="1"/>
  <c r="I89" i="1"/>
  <c r="J89" i="1" s="1"/>
  <c r="G89" i="1"/>
  <c r="E89" i="1"/>
  <c r="C89" i="1"/>
  <c r="AB88" i="1"/>
  <c r="AA88" i="1"/>
  <c r="Z88" i="1"/>
  <c r="Y88" i="1"/>
  <c r="X88" i="1"/>
  <c r="W88" i="1"/>
  <c r="V88" i="1"/>
  <c r="U88" i="1"/>
  <c r="T88" i="1"/>
  <c r="S88" i="1"/>
  <c r="R88" i="1"/>
  <c r="Q88" i="1"/>
  <c r="L88" i="1"/>
  <c r="I88" i="1"/>
  <c r="J88" i="1" s="1"/>
  <c r="G88" i="1"/>
  <c r="E88" i="1"/>
  <c r="C88" i="1"/>
  <c r="AB87" i="1"/>
  <c r="AA87" i="1"/>
  <c r="Z87" i="1"/>
  <c r="Y87" i="1"/>
  <c r="X87" i="1"/>
  <c r="W87" i="1"/>
  <c r="V87" i="1"/>
  <c r="U87" i="1"/>
  <c r="T87" i="1"/>
  <c r="S87" i="1"/>
  <c r="R87" i="1"/>
  <c r="Q87" i="1"/>
  <c r="L87" i="1"/>
  <c r="I87" i="1"/>
  <c r="J87" i="1" s="1"/>
  <c r="G87" i="1"/>
  <c r="E87" i="1"/>
  <c r="C87" i="1"/>
  <c r="AB86" i="1"/>
  <c r="AA86" i="1"/>
  <c r="Z86" i="1"/>
  <c r="Y86" i="1"/>
  <c r="X86" i="1"/>
  <c r="W86" i="1"/>
  <c r="V86" i="1"/>
  <c r="U86" i="1"/>
  <c r="T86" i="1"/>
  <c r="S86" i="1"/>
  <c r="R86" i="1"/>
  <c r="Q86" i="1"/>
  <c r="L86" i="1"/>
  <c r="I86" i="1"/>
  <c r="J86" i="1" s="1"/>
  <c r="G86" i="1"/>
  <c r="E86" i="1"/>
  <c r="C86" i="1"/>
  <c r="AB85" i="1"/>
  <c r="AA85" i="1"/>
  <c r="Z85" i="1"/>
  <c r="Y85" i="1"/>
  <c r="X85" i="1"/>
  <c r="W85" i="1"/>
  <c r="V85" i="1"/>
  <c r="U85" i="1"/>
  <c r="T85" i="1"/>
  <c r="S85" i="1"/>
  <c r="R85" i="1"/>
  <c r="Q85" i="1"/>
  <c r="L85" i="1"/>
  <c r="I85" i="1"/>
  <c r="J85" i="1" s="1"/>
  <c r="G85" i="1"/>
  <c r="E85" i="1"/>
  <c r="C85" i="1"/>
  <c r="AB84" i="1"/>
  <c r="AA84" i="1"/>
  <c r="Z84" i="1"/>
  <c r="Y84" i="1"/>
  <c r="X84" i="1"/>
  <c r="W84" i="1"/>
  <c r="V84" i="1"/>
  <c r="U84" i="1"/>
  <c r="T84" i="1"/>
  <c r="S84" i="1"/>
  <c r="R84" i="1"/>
  <c r="Q84" i="1"/>
  <c r="L84" i="1"/>
  <c r="I84" i="1"/>
  <c r="J84" i="1" s="1"/>
  <c r="G84" i="1"/>
  <c r="E84" i="1"/>
  <c r="C84" i="1"/>
  <c r="AB83" i="1"/>
  <c r="AA83" i="1"/>
  <c r="Z83" i="1"/>
  <c r="Y83" i="1"/>
  <c r="X83" i="1"/>
  <c r="W83" i="1"/>
  <c r="V83" i="1"/>
  <c r="U83" i="1"/>
  <c r="T83" i="1"/>
  <c r="S83" i="1"/>
  <c r="R83" i="1"/>
  <c r="Q83" i="1"/>
  <c r="L83" i="1"/>
  <c r="I83" i="1"/>
  <c r="J83" i="1" s="1"/>
  <c r="G83" i="1"/>
  <c r="E83" i="1"/>
  <c r="C83" i="1"/>
  <c r="AB82" i="1"/>
  <c r="AA82" i="1"/>
  <c r="Z82" i="1"/>
  <c r="Y82" i="1"/>
  <c r="X82" i="1"/>
  <c r="W82" i="1"/>
  <c r="V82" i="1"/>
  <c r="U82" i="1"/>
  <c r="T82" i="1"/>
  <c r="S82" i="1"/>
  <c r="R82" i="1"/>
  <c r="Q82" i="1"/>
  <c r="L82" i="1"/>
  <c r="I82" i="1"/>
  <c r="J82" i="1" s="1"/>
  <c r="G82" i="1"/>
  <c r="E82" i="1"/>
  <c r="C82" i="1"/>
  <c r="AB81" i="1"/>
  <c r="AA81" i="1"/>
  <c r="Z81" i="1"/>
  <c r="Y81" i="1"/>
  <c r="X81" i="1"/>
  <c r="W81" i="1"/>
  <c r="V81" i="1"/>
  <c r="U81" i="1"/>
  <c r="T81" i="1"/>
  <c r="S81" i="1"/>
  <c r="R81" i="1"/>
  <c r="Q81" i="1"/>
  <c r="L81" i="1"/>
  <c r="I81" i="1"/>
  <c r="J81" i="1" s="1"/>
  <c r="G81" i="1"/>
  <c r="E81" i="1"/>
  <c r="C81" i="1"/>
  <c r="AB80" i="1"/>
  <c r="AA80" i="1"/>
  <c r="Z80" i="1"/>
  <c r="Y80" i="1"/>
  <c r="X80" i="1"/>
  <c r="W80" i="1"/>
  <c r="V80" i="1"/>
  <c r="U80" i="1"/>
  <c r="T80" i="1"/>
  <c r="S80" i="1"/>
  <c r="R80" i="1"/>
  <c r="Q80" i="1"/>
  <c r="L80" i="1"/>
  <c r="I80" i="1"/>
  <c r="J80" i="1" s="1"/>
  <c r="G80" i="1"/>
  <c r="E80" i="1"/>
  <c r="C80" i="1"/>
  <c r="AB79" i="1"/>
  <c r="AA79" i="1"/>
  <c r="Z79" i="1"/>
  <c r="Y79" i="1"/>
  <c r="X79" i="1"/>
  <c r="W79" i="1"/>
  <c r="V79" i="1"/>
  <c r="U79" i="1"/>
  <c r="T79" i="1"/>
  <c r="S79" i="1"/>
  <c r="R79" i="1"/>
  <c r="Q79" i="1"/>
  <c r="L79" i="1"/>
  <c r="I79" i="1"/>
  <c r="J79" i="1" s="1"/>
  <c r="G79" i="1"/>
  <c r="E79" i="1"/>
  <c r="C79" i="1"/>
  <c r="AB78" i="1"/>
  <c r="AA78" i="1"/>
  <c r="Z78" i="1"/>
  <c r="Y78" i="1"/>
  <c r="X78" i="1"/>
  <c r="W78" i="1"/>
  <c r="V78" i="1"/>
  <c r="U78" i="1"/>
  <c r="T78" i="1"/>
  <c r="S78" i="1"/>
  <c r="R78" i="1"/>
  <c r="Q78" i="1"/>
  <c r="L78" i="1"/>
  <c r="I78" i="1"/>
  <c r="J78" i="1" s="1"/>
  <c r="G78" i="1"/>
  <c r="E78" i="1"/>
  <c r="C78" i="1"/>
  <c r="AB77" i="1"/>
  <c r="AA77" i="1"/>
  <c r="Z77" i="1"/>
  <c r="Y77" i="1"/>
  <c r="X77" i="1"/>
  <c r="W77" i="1"/>
  <c r="V77" i="1"/>
  <c r="U77" i="1"/>
  <c r="T77" i="1"/>
  <c r="S77" i="1"/>
  <c r="R77" i="1"/>
  <c r="Q77" i="1"/>
  <c r="L77" i="1"/>
  <c r="I77" i="1"/>
  <c r="J77" i="1" s="1"/>
  <c r="G77" i="1"/>
  <c r="E77" i="1"/>
  <c r="C77" i="1"/>
  <c r="AB76" i="1"/>
  <c r="AA76" i="1"/>
  <c r="Z76" i="1"/>
  <c r="Y76" i="1"/>
  <c r="X76" i="1"/>
  <c r="W76" i="1"/>
  <c r="V76" i="1"/>
  <c r="U76" i="1"/>
  <c r="T76" i="1"/>
  <c r="S76" i="1"/>
  <c r="R76" i="1"/>
  <c r="Q76" i="1"/>
  <c r="L76" i="1"/>
  <c r="I76" i="1"/>
  <c r="J76" i="1" s="1"/>
  <c r="G76" i="1"/>
  <c r="E76" i="1"/>
  <c r="C76" i="1"/>
  <c r="AB75" i="1"/>
  <c r="AA75" i="1"/>
  <c r="Z75" i="1"/>
  <c r="Y75" i="1"/>
  <c r="X75" i="1"/>
  <c r="W75" i="1"/>
  <c r="V75" i="1"/>
  <c r="U75" i="1"/>
  <c r="T75" i="1"/>
  <c r="S75" i="1"/>
  <c r="R75" i="1"/>
  <c r="Q75" i="1"/>
  <c r="L75" i="1"/>
  <c r="I75" i="1"/>
  <c r="J75" i="1" s="1"/>
  <c r="G75" i="1"/>
  <c r="E75" i="1"/>
  <c r="C75" i="1"/>
  <c r="AB74" i="1"/>
  <c r="AA74" i="1"/>
  <c r="Z74" i="1"/>
  <c r="Y74" i="1"/>
  <c r="X74" i="1"/>
  <c r="W74" i="1"/>
  <c r="V74" i="1"/>
  <c r="U74" i="1"/>
  <c r="T74" i="1"/>
  <c r="S74" i="1"/>
  <c r="R74" i="1"/>
  <c r="Q74" i="1"/>
  <c r="L74" i="1"/>
  <c r="I74" i="1"/>
  <c r="J74" i="1" s="1"/>
  <c r="G74" i="1"/>
  <c r="E74" i="1"/>
  <c r="C74" i="1"/>
  <c r="AB73" i="1"/>
  <c r="AA73" i="1"/>
  <c r="Z73" i="1"/>
  <c r="Y73" i="1"/>
  <c r="X73" i="1"/>
  <c r="W73" i="1"/>
  <c r="V73" i="1"/>
  <c r="U73" i="1"/>
  <c r="T73" i="1"/>
  <c r="S73" i="1"/>
  <c r="R73" i="1"/>
  <c r="Q73" i="1"/>
  <c r="L73" i="1"/>
  <c r="I73" i="1"/>
  <c r="J73" i="1" s="1"/>
  <c r="G73" i="1"/>
  <c r="E73" i="1"/>
  <c r="C73" i="1"/>
  <c r="AB72" i="1"/>
  <c r="AA72" i="1"/>
  <c r="Z72" i="1"/>
  <c r="Y72" i="1"/>
  <c r="X72" i="1"/>
  <c r="W72" i="1"/>
  <c r="V72" i="1"/>
  <c r="U72" i="1"/>
  <c r="T72" i="1"/>
  <c r="S72" i="1"/>
  <c r="R72" i="1"/>
  <c r="Q72" i="1"/>
  <c r="L72" i="1"/>
  <c r="I72" i="1"/>
  <c r="J72" i="1" s="1"/>
  <c r="G72" i="1"/>
  <c r="E72" i="1"/>
  <c r="C72" i="1"/>
  <c r="AB71" i="1"/>
  <c r="AA71" i="1"/>
  <c r="Z71" i="1"/>
  <c r="Y71" i="1"/>
  <c r="X71" i="1"/>
  <c r="W71" i="1"/>
  <c r="V71" i="1"/>
  <c r="U71" i="1"/>
  <c r="T71" i="1"/>
  <c r="S71" i="1"/>
  <c r="R71" i="1"/>
  <c r="Q71" i="1"/>
  <c r="L71" i="1"/>
  <c r="I71" i="1"/>
  <c r="J71" i="1" s="1"/>
  <c r="G71" i="1"/>
  <c r="E71" i="1"/>
  <c r="C71" i="1"/>
  <c r="AB70" i="1"/>
  <c r="AA70" i="1"/>
  <c r="Z70" i="1"/>
  <c r="Y70" i="1"/>
  <c r="X70" i="1"/>
  <c r="W70" i="1"/>
  <c r="V70" i="1"/>
  <c r="U70" i="1"/>
  <c r="T70" i="1"/>
  <c r="S70" i="1"/>
  <c r="R70" i="1"/>
  <c r="Q70" i="1"/>
  <c r="L70" i="1"/>
  <c r="I70" i="1"/>
  <c r="J70" i="1" s="1"/>
  <c r="G70" i="1"/>
  <c r="E70" i="1"/>
  <c r="C70" i="1"/>
  <c r="AB69" i="1"/>
  <c r="AA69" i="1"/>
  <c r="Z69" i="1"/>
  <c r="Y69" i="1"/>
  <c r="X69" i="1"/>
  <c r="W69" i="1"/>
  <c r="V69" i="1"/>
  <c r="U69" i="1"/>
  <c r="T69" i="1"/>
  <c r="S69" i="1"/>
  <c r="R69" i="1"/>
  <c r="Q69" i="1"/>
  <c r="L69" i="1"/>
  <c r="I69" i="1"/>
  <c r="J69" i="1" s="1"/>
  <c r="G69" i="1"/>
  <c r="E69" i="1"/>
  <c r="C69" i="1"/>
  <c r="AB68" i="1"/>
  <c r="AA68" i="1"/>
  <c r="Z68" i="1"/>
  <c r="Y68" i="1"/>
  <c r="X68" i="1"/>
  <c r="W68" i="1"/>
  <c r="V68" i="1"/>
  <c r="U68" i="1"/>
  <c r="T68" i="1"/>
  <c r="S68" i="1"/>
  <c r="R68" i="1"/>
  <c r="Q68" i="1"/>
  <c r="L68" i="1"/>
  <c r="I68" i="1"/>
  <c r="J68" i="1" s="1"/>
  <c r="G68" i="1"/>
  <c r="E68" i="1"/>
  <c r="C68" i="1"/>
  <c r="AB67" i="1"/>
  <c r="AA67" i="1"/>
  <c r="Z67" i="1"/>
  <c r="Y67" i="1"/>
  <c r="X67" i="1"/>
  <c r="W67" i="1"/>
  <c r="V67" i="1"/>
  <c r="U67" i="1"/>
  <c r="T67" i="1"/>
  <c r="S67" i="1"/>
  <c r="R67" i="1"/>
  <c r="Q67" i="1"/>
  <c r="L67" i="1"/>
  <c r="I67" i="1"/>
  <c r="J67" i="1" s="1"/>
  <c r="G67" i="1"/>
  <c r="E67" i="1"/>
  <c r="C67" i="1"/>
  <c r="AB66" i="1"/>
  <c r="AA66" i="1"/>
  <c r="Z66" i="1"/>
  <c r="Y66" i="1"/>
  <c r="X66" i="1"/>
  <c r="W66" i="1"/>
  <c r="V66" i="1"/>
  <c r="U66" i="1"/>
  <c r="T66" i="1"/>
  <c r="S66" i="1"/>
  <c r="R66" i="1"/>
  <c r="Q66" i="1"/>
  <c r="L66" i="1"/>
  <c r="I66" i="1"/>
  <c r="J66" i="1" s="1"/>
  <c r="G66" i="1"/>
  <c r="E66" i="1"/>
  <c r="C66" i="1"/>
  <c r="AB65" i="1"/>
  <c r="AA65" i="1"/>
  <c r="Z65" i="1"/>
  <c r="Y65" i="1"/>
  <c r="X65" i="1"/>
  <c r="W65" i="1"/>
  <c r="V65" i="1"/>
  <c r="U65" i="1"/>
  <c r="T65" i="1"/>
  <c r="S65" i="1"/>
  <c r="R65" i="1"/>
  <c r="Q65" i="1"/>
  <c r="L65" i="1"/>
  <c r="I65" i="1"/>
  <c r="J65" i="1" s="1"/>
  <c r="G65" i="1"/>
  <c r="E65" i="1"/>
  <c r="C65" i="1"/>
  <c r="AB64" i="1"/>
  <c r="AA64" i="1"/>
  <c r="Z64" i="1"/>
  <c r="Y64" i="1"/>
  <c r="X64" i="1"/>
  <c r="W64" i="1"/>
  <c r="V64" i="1"/>
  <c r="U64" i="1"/>
  <c r="T64" i="1"/>
  <c r="S64" i="1"/>
  <c r="R64" i="1"/>
  <c r="Q64" i="1"/>
  <c r="L64" i="1"/>
  <c r="I64" i="1"/>
  <c r="J64" i="1" s="1"/>
  <c r="G64" i="1"/>
  <c r="E64" i="1"/>
  <c r="C64" i="1"/>
  <c r="AB63" i="1"/>
  <c r="AA63" i="1"/>
  <c r="Z63" i="1"/>
  <c r="Y63" i="1"/>
  <c r="X63" i="1"/>
  <c r="W63" i="1"/>
  <c r="V63" i="1"/>
  <c r="U63" i="1"/>
  <c r="T63" i="1"/>
  <c r="S63" i="1"/>
  <c r="R63" i="1"/>
  <c r="Q63" i="1"/>
  <c r="L63" i="1"/>
  <c r="I63" i="1"/>
  <c r="J63" i="1" s="1"/>
  <c r="G63" i="1"/>
  <c r="E63" i="1"/>
  <c r="C63" i="1"/>
  <c r="AB62" i="1"/>
  <c r="AA62" i="1"/>
  <c r="Z62" i="1"/>
  <c r="Y62" i="1"/>
  <c r="X62" i="1"/>
  <c r="W62" i="1"/>
  <c r="V62" i="1"/>
  <c r="U62" i="1"/>
  <c r="T62" i="1"/>
  <c r="S62" i="1"/>
  <c r="R62" i="1"/>
  <c r="Q62" i="1"/>
  <c r="L62" i="1"/>
  <c r="I62" i="1"/>
  <c r="J62" i="1" s="1"/>
  <c r="G62" i="1"/>
  <c r="E62" i="1"/>
  <c r="C62" i="1"/>
  <c r="AB61" i="1"/>
  <c r="AA61" i="1"/>
  <c r="Z61" i="1"/>
  <c r="Y61" i="1"/>
  <c r="X61" i="1"/>
  <c r="W61" i="1"/>
  <c r="V61" i="1"/>
  <c r="U61" i="1"/>
  <c r="T61" i="1"/>
  <c r="S61" i="1"/>
  <c r="R61" i="1"/>
  <c r="Q61" i="1"/>
  <c r="L61" i="1"/>
  <c r="I61" i="1"/>
  <c r="J61" i="1" s="1"/>
  <c r="G61" i="1"/>
  <c r="E61" i="1"/>
  <c r="C61" i="1"/>
  <c r="AB60" i="1"/>
  <c r="AA60" i="1"/>
  <c r="Z60" i="1"/>
  <c r="Y60" i="1"/>
  <c r="X60" i="1"/>
  <c r="W60" i="1"/>
  <c r="V60" i="1"/>
  <c r="U60" i="1"/>
  <c r="T60" i="1"/>
  <c r="S60" i="1"/>
  <c r="R60" i="1"/>
  <c r="Q60" i="1"/>
  <c r="L60" i="1"/>
  <c r="I60" i="1"/>
  <c r="J60" i="1" s="1"/>
  <c r="G60" i="1"/>
  <c r="E60" i="1"/>
  <c r="C60" i="1"/>
  <c r="AB59" i="1"/>
  <c r="AA59" i="1"/>
  <c r="Z59" i="1"/>
  <c r="Y59" i="1"/>
  <c r="X59" i="1"/>
  <c r="W59" i="1"/>
  <c r="V59" i="1"/>
  <c r="U59" i="1"/>
  <c r="T59" i="1"/>
  <c r="S59" i="1"/>
  <c r="R59" i="1"/>
  <c r="Q59" i="1"/>
  <c r="L59" i="1"/>
  <c r="I59" i="1"/>
  <c r="J59" i="1" s="1"/>
  <c r="G59" i="1"/>
  <c r="E59" i="1"/>
  <c r="C59" i="1"/>
  <c r="AB58" i="1"/>
  <c r="AA58" i="1"/>
  <c r="Z58" i="1"/>
  <c r="Y58" i="1"/>
  <c r="X58" i="1"/>
  <c r="W58" i="1"/>
  <c r="V58" i="1"/>
  <c r="U58" i="1"/>
  <c r="T58" i="1"/>
  <c r="S58" i="1"/>
  <c r="R58" i="1"/>
  <c r="Q58" i="1"/>
  <c r="L58" i="1"/>
  <c r="I58" i="1"/>
  <c r="J58" i="1" s="1"/>
  <c r="G58" i="1"/>
  <c r="E58" i="1"/>
  <c r="C58" i="1"/>
  <c r="AB57" i="1"/>
  <c r="AA57" i="1"/>
  <c r="Z57" i="1"/>
  <c r="Y57" i="1"/>
  <c r="X57" i="1"/>
  <c r="W57" i="1"/>
  <c r="V57" i="1"/>
  <c r="U57" i="1"/>
  <c r="T57" i="1"/>
  <c r="S57" i="1"/>
  <c r="R57" i="1"/>
  <c r="Q57" i="1"/>
  <c r="L57" i="1"/>
  <c r="I57" i="1"/>
  <c r="J57" i="1" s="1"/>
  <c r="G57" i="1"/>
  <c r="E57" i="1"/>
  <c r="C57" i="1"/>
  <c r="AB56" i="1"/>
  <c r="AA56" i="1"/>
  <c r="Z56" i="1"/>
  <c r="Y56" i="1"/>
  <c r="X56" i="1"/>
  <c r="W56" i="1"/>
  <c r="V56" i="1"/>
  <c r="U56" i="1"/>
  <c r="T56" i="1"/>
  <c r="S56" i="1"/>
  <c r="R56" i="1"/>
  <c r="Q56" i="1"/>
  <c r="L56" i="1"/>
  <c r="I56" i="1"/>
  <c r="J56" i="1" s="1"/>
  <c r="G56" i="1"/>
  <c r="E56" i="1"/>
  <c r="C56" i="1"/>
  <c r="AB55" i="1"/>
  <c r="AA55" i="1"/>
  <c r="Z55" i="1"/>
  <c r="Y55" i="1"/>
  <c r="X55" i="1"/>
  <c r="W55" i="1"/>
  <c r="V55" i="1"/>
  <c r="U55" i="1"/>
  <c r="T55" i="1"/>
  <c r="S55" i="1"/>
  <c r="R55" i="1"/>
  <c r="Q55" i="1"/>
  <c r="L55" i="1"/>
  <c r="I55" i="1"/>
  <c r="J55" i="1" s="1"/>
  <c r="G55" i="1"/>
  <c r="E55" i="1"/>
  <c r="C55" i="1"/>
  <c r="AB54" i="1"/>
  <c r="AA54" i="1"/>
  <c r="Z54" i="1"/>
  <c r="Y54" i="1"/>
  <c r="X54" i="1"/>
  <c r="W54" i="1"/>
  <c r="V54" i="1"/>
  <c r="U54" i="1"/>
  <c r="T54" i="1"/>
  <c r="S54" i="1"/>
  <c r="R54" i="1"/>
  <c r="Q54" i="1"/>
  <c r="L54" i="1"/>
  <c r="I54" i="1"/>
  <c r="J54" i="1" s="1"/>
  <c r="G54" i="1"/>
  <c r="E54" i="1"/>
  <c r="C54" i="1"/>
  <c r="AB53" i="1"/>
  <c r="AA53" i="1"/>
  <c r="Z53" i="1"/>
  <c r="Y53" i="1"/>
  <c r="X53" i="1"/>
  <c r="W53" i="1"/>
  <c r="V53" i="1"/>
  <c r="U53" i="1"/>
  <c r="T53" i="1"/>
  <c r="S53" i="1"/>
  <c r="R53" i="1"/>
  <c r="Q53" i="1"/>
  <c r="L53" i="1"/>
  <c r="I53" i="1"/>
  <c r="J53" i="1" s="1"/>
  <c r="G53" i="1"/>
  <c r="E53" i="1"/>
  <c r="C53" i="1"/>
  <c r="AB52" i="1"/>
  <c r="AA52" i="1"/>
  <c r="Z52" i="1"/>
  <c r="Y52" i="1"/>
  <c r="X52" i="1"/>
  <c r="W52" i="1"/>
  <c r="V52" i="1"/>
  <c r="U52" i="1"/>
  <c r="T52" i="1"/>
  <c r="S52" i="1"/>
  <c r="R52" i="1"/>
  <c r="Q52" i="1"/>
  <c r="L52" i="1"/>
  <c r="I52" i="1"/>
  <c r="J52" i="1" s="1"/>
  <c r="G52" i="1"/>
  <c r="E52" i="1"/>
  <c r="C52" i="1"/>
  <c r="AB51" i="1"/>
  <c r="AA51" i="1"/>
  <c r="Z51" i="1"/>
  <c r="Y51" i="1"/>
  <c r="X51" i="1"/>
  <c r="W51" i="1"/>
  <c r="V51" i="1"/>
  <c r="U51" i="1"/>
  <c r="T51" i="1"/>
  <c r="S51" i="1"/>
  <c r="R51" i="1"/>
  <c r="Q51" i="1"/>
  <c r="L51" i="1"/>
  <c r="I51" i="1"/>
  <c r="J51" i="1" s="1"/>
  <c r="G51" i="1"/>
  <c r="E51" i="1"/>
  <c r="C51" i="1"/>
  <c r="AB50" i="1"/>
  <c r="AA50" i="1"/>
  <c r="Z50" i="1"/>
  <c r="Y50" i="1"/>
  <c r="X50" i="1"/>
  <c r="W50" i="1"/>
  <c r="V50" i="1"/>
  <c r="U50" i="1"/>
  <c r="T50" i="1"/>
  <c r="S50" i="1"/>
  <c r="R50" i="1"/>
  <c r="Q50" i="1"/>
  <c r="L50" i="1"/>
  <c r="I50" i="1"/>
  <c r="J50" i="1" s="1"/>
  <c r="G50" i="1"/>
  <c r="E50" i="1"/>
  <c r="C50" i="1"/>
  <c r="AB49" i="1"/>
  <c r="AA49" i="1"/>
  <c r="Z49" i="1"/>
  <c r="Y49" i="1"/>
  <c r="X49" i="1"/>
  <c r="W49" i="1"/>
  <c r="V49" i="1"/>
  <c r="U49" i="1"/>
  <c r="T49" i="1"/>
  <c r="S49" i="1"/>
  <c r="R49" i="1"/>
  <c r="Q49" i="1"/>
  <c r="L49" i="1"/>
  <c r="I49" i="1"/>
  <c r="J49" i="1" s="1"/>
  <c r="G49" i="1"/>
  <c r="E49" i="1"/>
  <c r="C49" i="1"/>
  <c r="AB48" i="1"/>
  <c r="AA48" i="1"/>
  <c r="Z48" i="1"/>
  <c r="Y48" i="1"/>
  <c r="X48" i="1"/>
  <c r="W48" i="1"/>
  <c r="V48" i="1"/>
  <c r="U48" i="1"/>
  <c r="T48" i="1"/>
  <c r="S48" i="1"/>
  <c r="R48" i="1"/>
  <c r="Q48" i="1"/>
  <c r="L48" i="1"/>
  <c r="I48" i="1"/>
  <c r="J48" i="1" s="1"/>
  <c r="G48" i="1"/>
  <c r="E48" i="1"/>
  <c r="C48" i="1"/>
  <c r="AB47" i="1"/>
  <c r="AA47" i="1"/>
  <c r="Z47" i="1"/>
  <c r="Y47" i="1"/>
  <c r="X47" i="1"/>
  <c r="W47" i="1"/>
  <c r="V47" i="1"/>
  <c r="U47" i="1"/>
  <c r="T47" i="1"/>
  <c r="S47" i="1"/>
  <c r="R47" i="1"/>
  <c r="Q47" i="1"/>
  <c r="L47" i="1"/>
  <c r="I47" i="1"/>
  <c r="J47" i="1" s="1"/>
  <c r="G47" i="1"/>
  <c r="E47" i="1"/>
  <c r="C47" i="1"/>
  <c r="AB46" i="1"/>
  <c r="AA46" i="1"/>
  <c r="Z46" i="1"/>
  <c r="Y46" i="1"/>
  <c r="X46" i="1"/>
  <c r="W46" i="1"/>
  <c r="V46" i="1"/>
  <c r="U46" i="1"/>
  <c r="T46" i="1"/>
  <c r="S46" i="1"/>
  <c r="R46" i="1"/>
  <c r="Q46" i="1"/>
  <c r="L46" i="1"/>
  <c r="I46" i="1"/>
  <c r="J46" i="1" s="1"/>
  <c r="G46" i="1"/>
  <c r="E46" i="1"/>
  <c r="C46" i="1"/>
  <c r="AB45" i="1"/>
  <c r="AA45" i="1"/>
  <c r="Z45" i="1"/>
  <c r="Y45" i="1"/>
  <c r="X45" i="1"/>
  <c r="W45" i="1"/>
  <c r="V45" i="1"/>
  <c r="U45" i="1"/>
  <c r="T45" i="1"/>
  <c r="S45" i="1"/>
  <c r="R45" i="1"/>
  <c r="Q45" i="1"/>
  <c r="L45" i="1"/>
  <c r="I45" i="1"/>
  <c r="J45" i="1" s="1"/>
  <c r="G45" i="1"/>
  <c r="E45" i="1"/>
  <c r="C45" i="1"/>
  <c r="AB44" i="1"/>
  <c r="AA44" i="1"/>
  <c r="Z44" i="1"/>
  <c r="Y44" i="1"/>
  <c r="X44" i="1"/>
  <c r="W44" i="1"/>
  <c r="V44" i="1"/>
  <c r="U44" i="1"/>
  <c r="T44" i="1"/>
  <c r="S44" i="1"/>
  <c r="R44" i="1"/>
  <c r="Q44" i="1"/>
  <c r="L44" i="1"/>
  <c r="I44" i="1"/>
  <c r="J44" i="1" s="1"/>
  <c r="G44" i="1"/>
  <c r="E44" i="1"/>
  <c r="C44" i="1"/>
  <c r="AB43" i="1"/>
  <c r="AA43" i="1"/>
  <c r="Z43" i="1"/>
  <c r="Y43" i="1"/>
  <c r="X43" i="1"/>
  <c r="W43" i="1"/>
  <c r="V43" i="1"/>
  <c r="U43" i="1"/>
  <c r="T43" i="1"/>
  <c r="S43" i="1"/>
  <c r="R43" i="1"/>
  <c r="Q43" i="1"/>
  <c r="L43" i="1"/>
  <c r="I43" i="1"/>
  <c r="J43" i="1" s="1"/>
  <c r="G43" i="1"/>
  <c r="E43" i="1"/>
  <c r="C43" i="1"/>
  <c r="AB42" i="1"/>
  <c r="AA42" i="1"/>
  <c r="Z42" i="1"/>
  <c r="Y42" i="1"/>
  <c r="X42" i="1"/>
  <c r="W42" i="1"/>
  <c r="V42" i="1"/>
  <c r="U42" i="1"/>
  <c r="T42" i="1"/>
  <c r="S42" i="1"/>
  <c r="R42" i="1"/>
  <c r="Q42" i="1"/>
  <c r="L42" i="1"/>
  <c r="I42" i="1"/>
  <c r="J42" i="1" s="1"/>
  <c r="G42" i="1"/>
  <c r="E42" i="1"/>
  <c r="C42" i="1"/>
  <c r="AB41" i="1"/>
  <c r="AA41" i="1"/>
  <c r="Z41" i="1"/>
  <c r="Y41" i="1"/>
  <c r="X41" i="1"/>
  <c r="W41" i="1"/>
  <c r="V41" i="1"/>
  <c r="U41" i="1"/>
  <c r="T41" i="1"/>
  <c r="S41" i="1"/>
  <c r="R41" i="1"/>
  <c r="Q41" i="1"/>
  <c r="L41" i="1"/>
  <c r="I41" i="1"/>
  <c r="J41" i="1" s="1"/>
  <c r="G41" i="1"/>
  <c r="E41" i="1"/>
  <c r="C41" i="1"/>
  <c r="AB40" i="1"/>
  <c r="AA40" i="1"/>
  <c r="Z40" i="1"/>
  <c r="Y40" i="1"/>
  <c r="X40" i="1"/>
  <c r="W40" i="1"/>
  <c r="V40" i="1"/>
  <c r="U40" i="1"/>
  <c r="T40" i="1"/>
  <c r="S40" i="1"/>
  <c r="R40" i="1"/>
  <c r="Q40" i="1"/>
  <c r="L40" i="1"/>
  <c r="I40" i="1"/>
  <c r="J40" i="1" s="1"/>
  <c r="G40" i="1"/>
  <c r="E40" i="1"/>
  <c r="C40" i="1"/>
  <c r="AB39" i="1"/>
  <c r="AA39" i="1"/>
  <c r="Z39" i="1"/>
  <c r="Y39" i="1"/>
  <c r="X39" i="1"/>
  <c r="W39" i="1"/>
  <c r="V39" i="1"/>
  <c r="U39" i="1"/>
  <c r="T39" i="1"/>
  <c r="S39" i="1"/>
  <c r="R39" i="1"/>
  <c r="Q39" i="1"/>
  <c r="L39" i="1"/>
  <c r="I39" i="1"/>
  <c r="J39" i="1" s="1"/>
  <c r="G39" i="1"/>
  <c r="E39" i="1"/>
  <c r="C39" i="1"/>
  <c r="AB38" i="1"/>
  <c r="AA38" i="1"/>
  <c r="Z38" i="1"/>
  <c r="Y38" i="1"/>
  <c r="X38" i="1"/>
  <c r="W38" i="1"/>
  <c r="V38" i="1"/>
  <c r="U38" i="1"/>
  <c r="T38" i="1"/>
  <c r="S38" i="1"/>
  <c r="R38" i="1"/>
  <c r="Q38" i="1"/>
  <c r="L38" i="1"/>
  <c r="I38" i="1"/>
  <c r="J38" i="1" s="1"/>
  <c r="G38" i="1"/>
  <c r="E38" i="1"/>
  <c r="C38" i="1"/>
  <c r="AB37" i="1"/>
  <c r="AA37" i="1"/>
  <c r="Z37" i="1"/>
  <c r="Y37" i="1"/>
  <c r="X37" i="1"/>
  <c r="W37" i="1"/>
  <c r="V37" i="1"/>
  <c r="U37" i="1"/>
  <c r="T37" i="1"/>
  <c r="S37" i="1"/>
  <c r="R37" i="1"/>
  <c r="Q37" i="1"/>
  <c r="L37" i="1"/>
  <c r="I37" i="1"/>
  <c r="J37" i="1" s="1"/>
  <c r="G37" i="1"/>
  <c r="E37" i="1"/>
  <c r="C37" i="1"/>
  <c r="AB36" i="1"/>
  <c r="AA36" i="1"/>
  <c r="Z36" i="1"/>
  <c r="Y36" i="1"/>
  <c r="X36" i="1"/>
  <c r="W36" i="1"/>
  <c r="V36" i="1"/>
  <c r="U36" i="1"/>
  <c r="T36" i="1"/>
  <c r="S36" i="1"/>
  <c r="R36" i="1"/>
  <c r="Q36" i="1"/>
  <c r="L36" i="1"/>
  <c r="I36" i="1"/>
  <c r="J36" i="1" s="1"/>
  <c r="G36" i="1"/>
  <c r="E36" i="1"/>
  <c r="C36" i="1"/>
  <c r="AB35" i="1"/>
  <c r="AA35" i="1"/>
  <c r="Z35" i="1"/>
  <c r="Y35" i="1"/>
  <c r="X35" i="1"/>
  <c r="W35" i="1"/>
  <c r="V35" i="1"/>
  <c r="U35" i="1"/>
  <c r="T35" i="1"/>
  <c r="S35" i="1"/>
  <c r="R35" i="1"/>
  <c r="Q35" i="1"/>
  <c r="L35" i="1"/>
  <c r="I35" i="1"/>
  <c r="J35" i="1" s="1"/>
  <c r="G35" i="1"/>
  <c r="E35" i="1"/>
  <c r="C35" i="1"/>
  <c r="AB34" i="1"/>
  <c r="AA34" i="1"/>
  <c r="Z34" i="1"/>
  <c r="Y34" i="1"/>
  <c r="X34" i="1"/>
  <c r="W34" i="1"/>
  <c r="V34" i="1"/>
  <c r="U34" i="1"/>
  <c r="T34" i="1"/>
  <c r="S34" i="1"/>
  <c r="R34" i="1"/>
  <c r="Q34" i="1"/>
  <c r="L34" i="1"/>
  <c r="I34" i="1"/>
  <c r="J34" i="1" s="1"/>
  <c r="G34" i="1"/>
  <c r="E34" i="1"/>
  <c r="C34" i="1"/>
  <c r="AB33" i="1"/>
  <c r="AA33" i="1"/>
  <c r="Z33" i="1"/>
  <c r="Y33" i="1"/>
  <c r="X33" i="1"/>
  <c r="W33" i="1"/>
  <c r="V33" i="1"/>
  <c r="U33" i="1"/>
  <c r="T33" i="1"/>
  <c r="S33" i="1"/>
  <c r="R33" i="1"/>
  <c r="Q33" i="1"/>
  <c r="L33" i="1"/>
  <c r="I33" i="1"/>
  <c r="J33" i="1" s="1"/>
  <c r="G33" i="1"/>
  <c r="E33" i="1"/>
  <c r="C33" i="1"/>
  <c r="AB32" i="1"/>
  <c r="AA32" i="1"/>
  <c r="Z32" i="1"/>
  <c r="Y32" i="1"/>
  <c r="X32" i="1"/>
  <c r="W32" i="1"/>
  <c r="V32" i="1"/>
  <c r="U32" i="1"/>
  <c r="T32" i="1"/>
  <c r="S32" i="1"/>
  <c r="R32" i="1"/>
  <c r="Q32" i="1"/>
  <c r="L32" i="1"/>
  <c r="I32" i="1"/>
  <c r="J32" i="1" s="1"/>
  <c r="G32" i="1"/>
  <c r="E32" i="1"/>
  <c r="C32" i="1"/>
  <c r="AB31" i="1"/>
  <c r="AA31" i="1"/>
  <c r="Z31" i="1"/>
  <c r="Y31" i="1"/>
  <c r="X31" i="1"/>
  <c r="W31" i="1"/>
  <c r="V31" i="1"/>
  <c r="U31" i="1"/>
  <c r="T31" i="1"/>
  <c r="S31" i="1"/>
  <c r="R31" i="1"/>
  <c r="Q31" i="1"/>
  <c r="L31" i="1"/>
  <c r="I31" i="1"/>
  <c r="J31" i="1" s="1"/>
  <c r="G31" i="1"/>
  <c r="E31" i="1"/>
  <c r="C31" i="1"/>
  <c r="AB30" i="1"/>
  <c r="AA30" i="1"/>
  <c r="Z30" i="1"/>
  <c r="Y30" i="1"/>
  <c r="X30" i="1"/>
  <c r="W30" i="1"/>
  <c r="V30" i="1"/>
  <c r="U30" i="1"/>
  <c r="T30" i="1"/>
  <c r="S30" i="1"/>
  <c r="R30" i="1"/>
  <c r="Q30" i="1"/>
  <c r="L30" i="1"/>
  <c r="I30" i="1"/>
  <c r="J30" i="1" s="1"/>
  <c r="G30" i="1"/>
  <c r="E30" i="1"/>
  <c r="C30" i="1"/>
  <c r="AB29" i="1"/>
  <c r="AA29" i="1"/>
  <c r="Z29" i="1"/>
  <c r="Y29" i="1"/>
  <c r="X29" i="1"/>
  <c r="W29" i="1"/>
  <c r="V29" i="1"/>
  <c r="U29" i="1"/>
  <c r="T29" i="1"/>
  <c r="S29" i="1"/>
  <c r="R29" i="1"/>
  <c r="Q29" i="1"/>
  <c r="L29" i="1"/>
  <c r="I29" i="1"/>
  <c r="J29" i="1" s="1"/>
  <c r="G29" i="1"/>
  <c r="E29" i="1"/>
  <c r="C29" i="1"/>
  <c r="AB28" i="1"/>
  <c r="AA28" i="1"/>
  <c r="Z28" i="1"/>
  <c r="Y28" i="1"/>
  <c r="X28" i="1"/>
  <c r="W28" i="1"/>
  <c r="V28" i="1"/>
  <c r="U28" i="1"/>
  <c r="T28" i="1"/>
  <c r="S28" i="1"/>
  <c r="R28" i="1"/>
  <c r="Q28" i="1"/>
  <c r="L28" i="1"/>
  <c r="I28" i="1"/>
  <c r="J28" i="1" s="1"/>
  <c r="G28" i="1"/>
  <c r="E28" i="1"/>
  <c r="C28" i="1"/>
  <c r="AB27" i="1"/>
  <c r="AA27" i="1"/>
  <c r="Z27" i="1"/>
  <c r="Y27" i="1"/>
  <c r="X27" i="1"/>
  <c r="W27" i="1"/>
  <c r="V27" i="1"/>
  <c r="U27" i="1"/>
  <c r="T27" i="1"/>
  <c r="S27" i="1"/>
  <c r="R27" i="1"/>
  <c r="Q27" i="1"/>
  <c r="L27" i="1"/>
  <c r="I27" i="1"/>
  <c r="J27" i="1" s="1"/>
  <c r="G27" i="1"/>
  <c r="E27" i="1"/>
  <c r="C27" i="1"/>
  <c r="AB26" i="1"/>
  <c r="AA26" i="1"/>
  <c r="Z26" i="1"/>
  <c r="Y26" i="1"/>
  <c r="X26" i="1"/>
  <c r="W26" i="1"/>
  <c r="V26" i="1"/>
  <c r="U26" i="1"/>
  <c r="T26" i="1"/>
  <c r="S26" i="1"/>
  <c r="R26" i="1"/>
  <c r="Q26" i="1"/>
  <c r="L26" i="1"/>
  <c r="I26" i="1"/>
  <c r="J26" i="1" s="1"/>
  <c r="G26" i="1"/>
  <c r="E26" i="1"/>
  <c r="C26" i="1"/>
  <c r="AB25" i="1"/>
  <c r="AA25" i="1"/>
  <c r="Z25" i="1"/>
  <c r="Y25" i="1"/>
  <c r="X25" i="1"/>
  <c r="W25" i="1"/>
  <c r="V25" i="1"/>
  <c r="U25" i="1"/>
  <c r="T25" i="1"/>
  <c r="S25" i="1"/>
  <c r="R25" i="1"/>
  <c r="Q25" i="1"/>
  <c r="L25" i="1"/>
  <c r="I25" i="1"/>
  <c r="J25" i="1" s="1"/>
  <c r="G25" i="1"/>
  <c r="E25" i="1"/>
  <c r="C25" i="1"/>
  <c r="AB24" i="1"/>
  <c r="AA24" i="1"/>
  <c r="Z24" i="1"/>
  <c r="Y24" i="1"/>
  <c r="X24" i="1"/>
  <c r="W24" i="1"/>
  <c r="V24" i="1"/>
  <c r="U24" i="1"/>
  <c r="T24" i="1"/>
  <c r="S24" i="1"/>
  <c r="R24" i="1"/>
  <c r="Q24" i="1"/>
  <c r="L24" i="1"/>
  <c r="I24" i="1"/>
  <c r="J24" i="1" s="1"/>
  <c r="G24" i="1"/>
  <c r="E24" i="1"/>
  <c r="C24" i="1"/>
  <c r="AB23" i="1"/>
  <c r="AA23" i="1"/>
  <c r="Z23" i="1"/>
  <c r="Y23" i="1"/>
  <c r="X23" i="1"/>
  <c r="W23" i="1"/>
  <c r="V23" i="1"/>
  <c r="U23" i="1"/>
  <c r="T23" i="1"/>
  <c r="S23" i="1"/>
  <c r="R23" i="1"/>
  <c r="Q23" i="1"/>
  <c r="L23" i="1"/>
  <c r="I23" i="1"/>
  <c r="J23" i="1" s="1"/>
  <c r="G23" i="1"/>
  <c r="E23" i="1"/>
  <c r="C23" i="1"/>
  <c r="AB22" i="1"/>
  <c r="AA22" i="1"/>
  <c r="Z22" i="1"/>
  <c r="Y22" i="1"/>
  <c r="X22" i="1"/>
  <c r="W22" i="1"/>
  <c r="V22" i="1"/>
  <c r="U22" i="1"/>
  <c r="T22" i="1"/>
  <c r="S22" i="1"/>
  <c r="R22" i="1"/>
  <c r="Q22" i="1"/>
  <c r="L22" i="1"/>
  <c r="I22" i="1"/>
  <c r="J22" i="1" s="1"/>
  <c r="G22" i="1"/>
  <c r="E22" i="1"/>
  <c r="C22" i="1"/>
  <c r="AB21" i="1"/>
  <c r="AA21" i="1"/>
  <c r="Z21" i="1"/>
  <c r="Y21" i="1"/>
  <c r="X21" i="1"/>
  <c r="W21" i="1"/>
  <c r="V21" i="1"/>
  <c r="U21" i="1"/>
  <c r="T21" i="1"/>
  <c r="S21" i="1"/>
  <c r="R21" i="1"/>
  <c r="Q21" i="1"/>
  <c r="L21" i="1"/>
  <c r="I21" i="1"/>
  <c r="J21" i="1" s="1"/>
  <c r="G21" i="1"/>
  <c r="E21" i="1"/>
  <c r="C21" i="1"/>
  <c r="AB20" i="1"/>
  <c r="AA20" i="1"/>
  <c r="Z20" i="1"/>
  <c r="Y20" i="1"/>
  <c r="X20" i="1"/>
  <c r="W20" i="1"/>
  <c r="V20" i="1"/>
  <c r="U20" i="1"/>
  <c r="T20" i="1"/>
  <c r="S20" i="1"/>
  <c r="R20" i="1"/>
  <c r="Q20" i="1"/>
  <c r="L20" i="1"/>
  <c r="I20" i="1"/>
  <c r="J20" i="1" s="1"/>
  <c r="G20" i="1"/>
  <c r="E20" i="1"/>
  <c r="C20" i="1"/>
  <c r="AB19" i="1"/>
  <c r="AA19" i="1"/>
  <c r="Z19" i="1"/>
  <c r="Y19" i="1"/>
  <c r="X19" i="1"/>
  <c r="W19" i="1"/>
  <c r="V19" i="1"/>
  <c r="U19" i="1"/>
  <c r="T19" i="1"/>
  <c r="S19" i="1"/>
  <c r="R19" i="1"/>
  <c r="Q19" i="1"/>
  <c r="L19" i="1"/>
  <c r="I19" i="1"/>
  <c r="J19" i="1" s="1"/>
  <c r="G19" i="1"/>
  <c r="E19" i="1"/>
  <c r="C19" i="1"/>
  <c r="AB18" i="1"/>
  <c r="AA18" i="1"/>
  <c r="Z18" i="1"/>
  <c r="Y18" i="1"/>
  <c r="X18" i="1"/>
  <c r="W18" i="1"/>
  <c r="V18" i="1"/>
  <c r="U18" i="1"/>
  <c r="T18" i="1"/>
  <c r="S18" i="1"/>
  <c r="R18" i="1"/>
  <c r="Q18" i="1"/>
  <c r="L18" i="1"/>
  <c r="I18" i="1"/>
  <c r="J18" i="1" s="1"/>
  <c r="G18" i="1"/>
  <c r="E18" i="1"/>
  <c r="C18" i="1"/>
  <c r="AB17" i="1"/>
  <c r="AA17" i="1"/>
  <c r="Z17" i="1"/>
  <c r="Y17" i="1"/>
  <c r="X17" i="1"/>
  <c r="W17" i="1"/>
  <c r="V17" i="1"/>
  <c r="U17" i="1"/>
  <c r="T17" i="1"/>
  <c r="S17" i="1"/>
  <c r="R17" i="1"/>
  <c r="Q17" i="1"/>
  <c r="L17" i="1"/>
  <c r="I17" i="1"/>
  <c r="J17" i="1" s="1"/>
  <c r="G17" i="1"/>
  <c r="E17" i="1"/>
  <c r="C17" i="1"/>
  <c r="AB16" i="1"/>
  <c r="AA16" i="1"/>
  <c r="Z16" i="1"/>
  <c r="Y16" i="1"/>
  <c r="X16" i="1"/>
  <c r="W16" i="1"/>
  <c r="V16" i="1"/>
  <c r="U16" i="1"/>
  <c r="T16" i="1"/>
  <c r="S16" i="1"/>
  <c r="R16" i="1"/>
  <c r="Q16" i="1"/>
  <c r="L16" i="1"/>
  <c r="I16" i="1"/>
  <c r="J16" i="1" s="1"/>
  <c r="G16" i="1"/>
  <c r="E16" i="1"/>
  <c r="C16" i="1"/>
  <c r="AB15" i="1"/>
  <c r="AA15" i="1"/>
  <c r="Z15" i="1"/>
  <c r="Y15" i="1"/>
  <c r="X15" i="1"/>
  <c r="W15" i="1"/>
  <c r="V15" i="1"/>
  <c r="U15" i="1"/>
  <c r="T15" i="1"/>
  <c r="S15" i="1"/>
  <c r="R15" i="1"/>
  <c r="Q15" i="1"/>
  <c r="L15" i="1"/>
  <c r="I15" i="1"/>
  <c r="J15" i="1" s="1"/>
  <c r="G15" i="1"/>
  <c r="E15" i="1"/>
  <c r="C15" i="1"/>
  <c r="AB14" i="1"/>
  <c r="AA14" i="1"/>
  <c r="Z14" i="1"/>
  <c r="Y14" i="1"/>
  <c r="X14" i="1"/>
  <c r="W14" i="1"/>
  <c r="V14" i="1"/>
  <c r="U14" i="1"/>
  <c r="T14" i="1"/>
  <c r="S14" i="1"/>
  <c r="R14" i="1"/>
  <c r="Q14" i="1"/>
  <c r="L14" i="1"/>
  <c r="I14" i="1"/>
  <c r="J14" i="1" s="1"/>
  <c r="G14" i="1"/>
  <c r="E14" i="1"/>
  <c r="C14" i="1"/>
  <c r="AB13" i="1"/>
  <c r="AA13" i="1"/>
  <c r="Z13" i="1"/>
  <c r="Y13" i="1"/>
  <c r="X13" i="1"/>
  <c r="W13" i="1"/>
  <c r="V13" i="1"/>
  <c r="U13" i="1"/>
  <c r="T13" i="1"/>
  <c r="S13" i="1"/>
  <c r="R13" i="1"/>
  <c r="Q13" i="1"/>
  <c r="L13" i="1"/>
  <c r="I13" i="1"/>
  <c r="J13" i="1" s="1"/>
  <c r="G13" i="1"/>
  <c r="E13" i="1"/>
  <c r="C13" i="1"/>
  <c r="AB12" i="1"/>
  <c r="AA12" i="1"/>
  <c r="Z12" i="1"/>
  <c r="Y12" i="1"/>
  <c r="X12" i="1"/>
  <c r="W12" i="1"/>
  <c r="V12" i="1"/>
  <c r="U12" i="1"/>
  <c r="T12" i="1"/>
  <c r="S12" i="1"/>
  <c r="R12" i="1"/>
  <c r="Q12" i="1"/>
  <c r="L12" i="1"/>
  <c r="I12" i="1"/>
  <c r="J12" i="1" s="1"/>
  <c r="G12" i="1"/>
  <c r="E12" i="1"/>
  <c r="C12" i="1"/>
  <c r="AB11" i="1"/>
  <c r="AA11" i="1"/>
  <c r="Z11" i="1"/>
  <c r="Y11" i="1"/>
  <c r="X11" i="1"/>
  <c r="W11" i="1"/>
  <c r="V11" i="1"/>
  <c r="U11" i="1"/>
  <c r="T11" i="1"/>
  <c r="S11" i="1"/>
  <c r="R11" i="1"/>
  <c r="Q11" i="1"/>
  <c r="L11" i="1"/>
  <c r="I11" i="1"/>
  <c r="J11" i="1" s="1"/>
  <c r="G11" i="1"/>
  <c r="E11" i="1"/>
  <c r="C11" i="1"/>
  <c r="P15" i="1" l="1"/>
  <c r="P17" i="1"/>
  <c r="P19" i="1"/>
  <c r="P39" i="1"/>
  <c r="P41" i="1"/>
  <c r="P63" i="1"/>
  <c r="P65" i="1"/>
  <c r="P87" i="1"/>
  <c r="P91" i="1"/>
  <c r="P109" i="1"/>
  <c r="P107" i="1"/>
  <c r="P59" i="1"/>
  <c r="P61" i="1"/>
  <c r="P21" i="1"/>
  <c r="P27" i="1"/>
  <c r="P29" i="1"/>
  <c r="P31" i="1"/>
  <c r="P53" i="1"/>
  <c r="P69" i="1"/>
  <c r="P75" i="1"/>
  <c r="P77" i="1"/>
  <c r="P79" i="1"/>
  <c r="P93" i="1"/>
  <c r="P99" i="1"/>
  <c r="P101" i="1"/>
  <c r="P103" i="1"/>
  <c r="P78" i="1"/>
  <c r="P83" i="1"/>
  <c r="P85" i="1"/>
  <c r="P45" i="1"/>
  <c r="P51" i="1"/>
  <c r="P55" i="1"/>
  <c r="P24" i="1"/>
  <c r="P28" i="1"/>
  <c r="P30" i="1"/>
  <c r="P32" i="1"/>
  <c r="P48" i="1"/>
  <c r="P52" i="1"/>
  <c r="P54" i="1"/>
  <c r="P56" i="1"/>
  <c r="P72" i="1"/>
  <c r="P76" i="1"/>
  <c r="P80" i="1"/>
  <c r="P88" i="1"/>
  <c r="P96" i="1"/>
  <c r="P102" i="1"/>
  <c r="P104" i="1"/>
  <c r="P14" i="1"/>
  <c r="P22" i="1"/>
  <c r="P38" i="1"/>
  <c r="P46" i="1"/>
  <c r="P62" i="1"/>
  <c r="P70" i="1"/>
  <c r="P86" i="1"/>
  <c r="P94" i="1"/>
  <c r="P33" i="1"/>
  <c r="P11" i="1"/>
  <c r="P13" i="1"/>
  <c r="P35" i="1"/>
  <c r="P37" i="1"/>
  <c r="P18" i="1"/>
  <c r="P23" i="1"/>
  <c r="P25" i="1"/>
  <c r="P47" i="1"/>
  <c r="P49" i="1"/>
  <c r="P71" i="1"/>
  <c r="P73" i="1"/>
  <c r="P95" i="1"/>
  <c r="P97" i="1"/>
  <c r="P106" i="1"/>
  <c r="P43" i="1"/>
  <c r="P57" i="1"/>
  <c r="P67" i="1"/>
  <c r="P81" i="1"/>
  <c r="P89" i="1"/>
  <c r="P105" i="1"/>
  <c r="P16" i="1"/>
  <c r="P20" i="1"/>
  <c r="P36" i="1"/>
  <c r="P40" i="1"/>
  <c r="P42" i="1"/>
  <c r="P44" i="1"/>
  <c r="P60" i="1"/>
  <c r="P64" i="1"/>
  <c r="P66" i="1"/>
  <c r="P68" i="1"/>
  <c r="P84" i="1"/>
  <c r="P90" i="1"/>
  <c r="P92" i="1"/>
  <c r="P100" i="1"/>
  <c r="P108" i="1"/>
  <c r="P26" i="1"/>
  <c r="P34" i="1"/>
  <c r="P50" i="1"/>
  <c r="P58" i="1"/>
  <c r="P74" i="1"/>
  <c r="P82" i="1"/>
  <c r="P98" i="1"/>
  <c r="P12" i="1"/>
  <c r="L6" i="1"/>
  <c r="L5" i="1"/>
  <c r="H5" i="1"/>
  <c r="H6" i="1"/>
  <c r="K6" i="1" l="1"/>
  <c r="L7" i="1"/>
  <c r="K5" i="1"/>
  <c r="H7" i="1"/>
  <c r="K7" i="1" l="1"/>
</calcChain>
</file>

<file path=xl/sharedStrings.xml><?xml version="1.0" encoding="utf-8"?>
<sst xmlns="http://schemas.openxmlformats.org/spreadsheetml/2006/main" count="2337" uniqueCount="1695">
  <si>
    <t>Assessments - Cathedraticum</t>
  </si>
  <si>
    <t>Assessments - Clergy Health</t>
  </si>
  <si>
    <t>Assessments - Property</t>
  </si>
  <si>
    <t>Assessments - Deacon Education Fee</t>
  </si>
  <si>
    <t>Assessments - Safe And Sacred</t>
  </si>
  <si>
    <t>Indy Education Assessment 6th Bucket</t>
  </si>
  <si>
    <t>Assessments - Lay Retirement</t>
  </si>
  <si>
    <t>Insurance Premiums - Property</t>
  </si>
  <si>
    <t>Insurance Premiums - Student Accident</t>
  </si>
  <si>
    <t>Insurance Premiums - Vehicles</t>
  </si>
  <si>
    <t>Insurance Premiums - Workers Comp</t>
  </si>
  <si>
    <t>Insurance Premiums - Lay Health</t>
  </si>
  <si>
    <t>Contribution Revenue</t>
  </si>
  <si>
    <t>Contribution Revenue - Appeals</t>
  </si>
  <si>
    <t>Contribution Revenue - Bequests</t>
  </si>
  <si>
    <t>Contribution Revenue - NAP Credit</t>
  </si>
  <si>
    <t>Contribution Revenue - Foundations</t>
  </si>
  <si>
    <t>Contributions To Principal (Endow And CGA)</t>
  </si>
  <si>
    <t>CGA Change In Split Interest</t>
  </si>
  <si>
    <t>Allocated Contributions</t>
  </si>
  <si>
    <t>Amortization Of Discount On Contr. Rec.</t>
  </si>
  <si>
    <t>Contributions Received by Agency for Endowment</t>
  </si>
  <si>
    <t>Donated Services (Non-cash contribution)</t>
  </si>
  <si>
    <t>Donated Assets (Non-cash contribution)</t>
  </si>
  <si>
    <t>Archdiocesan Subsidy</t>
  </si>
  <si>
    <t>Accounting Subsidy</t>
  </si>
  <si>
    <t>Archdiocese Rent Subsidy</t>
  </si>
  <si>
    <t>United Catholic Appeal Revenue</t>
  </si>
  <si>
    <t>Sales</t>
  </si>
  <si>
    <t>Sales - Pre-Need Crypts</t>
  </si>
  <si>
    <t>Sales - Pre-Need Grave Sites</t>
  </si>
  <si>
    <t>Sales - Pre-Need Markers</t>
  </si>
  <si>
    <t>Sales - Pre-Need Containers</t>
  </si>
  <si>
    <t>Sales - Pre Need Funerals</t>
  </si>
  <si>
    <t>Sales - At-Need Crypts</t>
  </si>
  <si>
    <t>Sales - At-Need Grave Sites</t>
  </si>
  <si>
    <t>Sales - At-Need Markers</t>
  </si>
  <si>
    <t>Sales - Interments</t>
  </si>
  <si>
    <t>Sales - Foundations</t>
  </si>
  <si>
    <t>Sales - Lettering</t>
  </si>
  <si>
    <t>Sales - Containers</t>
  </si>
  <si>
    <t>Sales - Cremation Urns</t>
  </si>
  <si>
    <t>Present Value Discount On Sales</t>
  </si>
  <si>
    <t>Cemetery Perpetual Care Revenue</t>
  </si>
  <si>
    <t>Program Fees</t>
  </si>
  <si>
    <t>Program Fee Adjustments</t>
  </si>
  <si>
    <t>Program Fees - Food</t>
  </si>
  <si>
    <t>Program Fees - Room And Board</t>
  </si>
  <si>
    <t>Program Fees - Tuition</t>
  </si>
  <si>
    <t>Program Fees - Third Party Payments</t>
  </si>
  <si>
    <t>Program Fees - Medicare / Medicaid</t>
  </si>
  <si>
    <t>Fees - Echo Apprentice</t>
  </si>
  <si>
    <t>Fees - Echo Religion Teacher</t>
  </si>
  <si>
    <t>Adoption Fees</t>
  </si>
  <si>
    <t>Adoption Search Fees</t>
  </si>
  <si>
    <t>Adoption Application Fees</t>
  </si>
  <si>
    <t>Adoption Supervision Fees</t>
  </si>
  <si>
    <t>Adoption Home Study Fees</t>
  </si>
  <si>
    <t>Adoption Pre-Birth Fees</t>
  </si>
  <si>
    <t>Adoption Post Placement Fees</t>
  </si>
  <si>
    <t>United Way (Not Donor Options)</t>
  </si>
  <si>
    <t>United Way Donor Options</t>
  </si>
  <si>
    <t>Gov't Grants - Federal</t>
  </si>
  <si>
    <t>Gov't Grants - State</t>
  </si>
  <si>
    <t>Gov't Grants - Local</t>
  </si>
  <si>
    <t>Grants from Non-gov't Entities</t>
  </si>
  <si>
    <t>CFC (Combined Fed Campaign)</t>
  </si>
  <si>
    <t>SECC (Combined State Employee Campaign)</t>
  </si>
  <si>
    <t>Fundraising Events Revenue - Contributions</t>
  </si>
  <si>
    <t>Fundraising Events Revenue - Sponsorship</t>
  </si>
  <si>
    <t>Fundraising Events Revenue - Registration Fees</t>
  </si>
  <si>
    <t>Fundraising Events Revenue - Auction Income</t>
  </si>
  <si>
    <t>Fundraising Events Revenue - Non-cash Donations</t>
  </si>
  <si>
    <t>Fundraising Events Revenue - Gaming Income</t>
  </si>
  <si>
    <t>Fundraising Events Revenue - Raffle Ticket Sales</t>
  </si>
  <si>
    <t>Investment Income - Dividends and Interest</t>
  </si>
  <si>
    <t>Investment Income - Realized Gain / Loss</t>
  </si>
  <si>
    <t>Investment Income - Unrealized Gain / Loss</t>
  </si>
  <si>
    <t>Interest Income - Bank Interest</t>
  </si>
  <si>
    <t>Interest Income - ADLF Deposit Interest - Interco</t>
  </si>
  <si>
    <t>Interest Income - ADLF Loan Interest</t>
  </si>
  <si>
    <t>Interest Income - Parish Operating Debt</t>
  </si>
  <si>
    <t>Endowment Distributions Received</t>
  </si>
  <si>
    <t>Gain / Loss On Disposal Of Assets</t>
  </si>
  <si>
    <t>Miscellaneous Revenue</t>
  </si>
  <si>
    <t>Proceeds from Insurance Claim</t>
  </si>
  <si>
    <t>Rebate Income</t>
  </si>
  <si>
    <t>Rental Income</t>
  </si>
  <si>
    <t>Loan / Grant Repayments Received</t>
  </si>
  <si>
    <t>Net Assets Released</t>
  </si>
  <si>
    <t>Wages - Lay</t>
  </si>
  <si>
    <t>Wages - Clergy</t>
  </si>
  <si>
    <t>Wages - Religious</t>
  </si>
  <si>
    <t>Stipends</t>
  </si>
  <si>
    <t>SECA Reimbursement</t>
  </si>
  <si>
    <t>FICA Expense</t>
  </si>
  <si>
    <t>Workers Comp - Paid to Arch</t>
  </si>
  <si>
    <t>Wellness Programs</t>
  </si>
  <si>
    <t>Health Insurance</t>
  </si>
  <si>
    <t>Miscellaneous Benefits</t>
  </si>
  <si>
    <t>Life And Disability Insurance - EE Benefit</t>
  </si>
  <si>
    <t>403(B) Match</t>
  </si>
  <si>
    <t>Catholic School Tuition Reimbursement - EE Benefit</t>
  </si>
  <si>
    <t>Adoption Reimbursement - EE Benefit</t>
  </si>
  <si>
    <t>Lay Retirement</t>
  </si>
  <si>
    <t>Tuition / Fees paid to Colleges and Universities</t>
  </si>
  <si>
    <t>Room and Board - Meals / Board</t>
  </si>
  <si>
    <t>Room and Board - Rent / Room</t>
  </si>
  <si>
    <t>Student Loan Repayment</t>
  </si>
  <si>
    <t>Staff Recognition</t>
  </si>
  <si>
    <t>Funeral Expense - Clergy Benefit</t>
  </si>
  <si>
    <t>Insurance Premiums Paid - Health Stop Loss</t>
  </si>
  <si>
    <t>Health Claims</t>
  </si>
  <si>
    <t>Dental Claims</t>
  </si>
  <si>
    <t>Long-term Care - Clergy Health</t>
  </si>
  <si>
    <t>Payment to Order - Clergy Health</t>
  </si>
  <si>
    <t>Medicare Premiums</t>
  </si>
  <si>
    <t>HSA Contributions</t>
  </si>
  <si>
    <t>HRA Contributions</t>
  </si>
  <si>
    <t>Health IBNR Reserve Adjustment Expense</t>
  </si>
  <si>
    <t>Pension Plan Contributions</t>
  </si>
  <si>
    <t>Payment to Order - Clergy Retirement</t>
  </si>
  <si>
    <t>Professional Fees</t>
  </si>
  <si>
    <t>Professional Fees - Legal</t>
  </si>
  <si>
    <t>Professional Fees - Appraisals</t>
  </si>
  <si>
    <t>Professional Fees - Background Checks</t>
  </si>
  <si>
    <t>Professional Fees - Medical / Counseling</t>
  </si>
  <si>
    <t>Professional Services - Security</t>
  </si>
  <si>
    <t>Management Fee Expense</t>
  </si>
  <si>
    <t>Donated Acctg Services</t>
  </si>
  <si>
    <t>Software as a Service (Saas)</t>
  </si>
  <si>
    <t>Non Cash Volunteers</t>
  </si>
  <si>
    <t>Cost Of Sales</t>
  </si>
  <si>
    <t>Cost Of Sales - Labeling</t>
  </si>
  <si>
    <t>Cost Of Sales - Postage</t>
  </si>
  <si>
    <t>Cost Of Sales - Printing</t>
  </si>
  <si>
    <t>Cost Of Sales - Containers</t>
  </si>
  <si>
    <t>Cost Of Sales - Crypts</t>
  </si>
  <si>
    <t>Cost Of Sales - Foundations</t>
  </si>
  <si>
    <t>Cost Of Sales - Grave Sites</t>
  </si>
  <si>
    <t>Cost Of Sales - Lettering</t>
  </si>
  <si>
    <t>Cost Of Sales - Markers</t>
  </si>
  <si>
    <t>Cost Of Sales - Opening / Closing</t>
  </si>
  <si>
    <t>Cost Of Sales - Vases / Lights / Candles</t>
  </si>
  <si>
    <t>Office Equipment Rental Expense</t>
  </si>
  <si>
    <t>IT Capital Expense</t>
  </si>
  <si>
    <t>Office Supplies</t>
  </si>
  <si>
    <t>Postage &amp; Shipping</t>
  </si>
  <si>
    <t>Printing</t>
  </si>
  <si>
    <t>Publicity &amp; Advertising</t>
  </si>
  <si>
    <t>Minor Capital Purchases (Under $5K)</t>
  </si>
  <si>
    <t>Publications - Books / Magazines / Newspapers</t>
  </si>
  <si>
    <t>Textbooks Expense</t>
  </si>
  <si>
    <t>Program Expense - Food</t>
  </si>
  <si>
    <t>Program Expense - Materials and Supplies</t>
  </si>
  <si>
    <t>Program Expense - Admissions &amp; Field Trips</t>
  </si>
  <si>
    <t>Program Expense - Materials In Kind</t>
  </si>
  <si>
    <t>Program Expense - Adoption Pre-Birth</t>
  </si>
  <si>
    <t>Premiums Paid to Carriers - General / Liability Insurance</t>
  </si>
  <si>
    <t>Premiums Paid to Carriers - Student Accident Insurance</t>
  </si>
  <si>
    <t>Property Insurance Assessment - Vehicles - Interco</t>
  </si>
  <si>
    <t>Property Insurance Assessment - Property - Interco</t>
  </si>
  <si>
    <t>Premiums Paid to Carriers - Workers Comp Insurance</t>
  </si>
  <si>
    <t>Property Claims</t>
  </si>
  <si>
    <t>Liability Claims</t>
  </si>
  <si>
    <t>Legal Claims</t>
  </si>
  <si>
    <t>Workers Compensation Claims</t>
  </si>
  <si>
    <t>Prop Insurance Reserve Adjustment</t>
  </si>
  <si>
    <t>Legal Reserve Adjustment</t>
  </si>
  <si>
    <t>Maintenance and Cleaning Supplies (R&amp;M)</t>
  </si>
  <si>
    <t>Repairs and Maintenance - Vehicles</t>
  </si>
  <si>
    <t>Repairs and Maintenance - Building</t>
  </si>
  <si>
    <t>Repairs and Maintenance - Equipment</t>
  </si>
  <si>
    <t>Repairs and Maintenance - Landscaping</t>
  </si>
  <si>
    <t>Depreciation Expense</t>
  </si>
  <si>
    <t>Utilities - Needs Allocated</t>
  </si>
  <si>
    <t>Utilities - Electricity</t>
  </si>
  <si>
    <t>Utilities - Gas</t>
  </si>
  <si>
    <t>Utilities - Water</t>
  </si>
  <si>
    <t>Telecommunications - Land Line</t>
  </si>
  <si>
    <t>Telecommunications - Cell Phone</t>
  </si>
  <si>
    <t>Internet and Cable</t>
  </si>
  <si>
    <t>Building Rental</t>
  </si>
  <si>
    <t>Non Cash Rent</t>
  </si>
  <si>
    <t>Trash</t>
  </si>
  <si>
    <t>Property Taxes</t>
  </si>
  <si>
    <t>Interest Expense</t>
  </si>
  <si>
    <t>Bond Interest Expense - Series 2010</t>
  </si>
  <si>
    <t>Bond Interest Expense - Series 2013</t>
  </si>
  <si>
    <t>Amortization of Debt Issuance Costs - Series 2010</t>
  </si>
  <si>
    <t>Amortization of Debt Issuance Costs - Series 2013</t>
  </si>
  <si>
    <t>Bad Debt Expense</t>
  </si>
  <si>
    <t>Contribution Expense - Grants Awarded</t>
  </si>
  <si>
    <t>Agency Subsidy - CCB</t>
  </si>
  <si>
    <t>Agency Subsidy - CCI</t>
  </si>
  <si>
    <t>Agency Subsidy - CCTC</t>
  </si>
  <si>
    <t>Agency Subsidy - CCTH</t>
  </si>
  <si>
    <t>Agency Subsidy - SECC</t>
  </si>
  <si>
    <t>Agency Subsidy - SMCC</t>
  </si>
  <si>
    <t>Endowment Distributions Paid</t>
  </si>
  <si>
    <t>Contribution Expense</t>
  </si>
  <si>
    <t>UCA Overage Payments - Agency - Interco</t>
  </si>
  <si>
    <t>Contribution Expense - Contributions to CCF - Interco</t>
  </si>
  <si>
    <t>Loss Mitigation Expense (Contribution to Parish)</t>
  </si>
  <si>
    <t>Contribution Expense - Parish / Agency Loan Forgiveness</t>
  </si>
  <si>
    <t>Direct Assistance</t>
  </si>
  <si>
    <t>Direct Assistance - In Kind</t>
  </si>
  <si>
    <t>Direct Assistance - Stipend</t>
  </si>
  <si>
    <t>Miscellaneous Expense</t>
  </si>
  <si>
    <t>Dues &amp; Memberships</t>
  </si>
  <si>
    <t>Registration Fees for Conferences / Meetings / Events</t>
  </si>
  <si>
    <t>Bank Charges &amp; Fees</t>
  </si>
  <si>
    <t>Gasoline for Arch / Agency Vehicles</t>
  </si>
  <si>
    <t>Vehicle License and Registration</t>
  </si>
  <si>
    <t>Gifts &amp; Flowers</t>
  </si>
  <si>
    <t>Volunteer Recognition</t>
  </si>
  <si>
    <t>Volunteer Recog-In Kind</t>
  </si>
  <si>
    <t>Allocation - Administration</t>
  </si>
  <si>
    <t>Allocation - Development</t>
  </si>
  <si>
    <t>Travel - Hotel / Lodging</t>
  </si>
  <si>
    <t>Meals - Business</t>
  </si>
  <si>
    <t>Travel - Mileage</t>
  </si>
  <si>
    <t>Travel - Vehicle Rental</t>
  </si>
  <si>
    <t>Travel - Cab / Ride-share Service</t>
  </si>
  <si>
    <t>Travel - Airfare</t>
  </si>
  <si>
    <t>Travel - Parking / Tolls</t>
  </si>
  <si>
    <t>Travel - Gratuity / Tip (non-meal)</t>
  </si>
  <si>
    <t>Hosting Conferences &amp; Meetings - Facility Rental</t>
  </si>
  <si>
    <t>Hosting Conferences &amp; Meetings - Food and Beverage</t>
  </si>
  <si>
    <t>Hosting Conferences &amp; Meetings - Speaker</t>
  </si>
  <si>
    <t>Hosting Conferences &amp; Meetings - Materials</t>
  </si>
  <si>
    <t>Hosting Conferences &amp; Meetings - Other</t>
  </si>
  <si>
    <t>Revenue</t>
  </si>
  <si>
    <t>Expense</t>
  </si>
  <si>
    <t>FS Category</t>
  </si>
  <si>
    <t>Acct #</t>
  </si>
  <si>
    <t>Acct Name</t>
  </si>
  <si>
    <t>Program ID</t>
  </si>
  <si>
    <t>Admin - Cemeteries</t>
  </si>
  <si>
    <t>Our Lady of Peace - Cemeteries</t>
  </si>
  <si>
    <t>St. Joseph - Cemeteries</t>
  </si>
  <si>
    <t>Holy Cross - Cemeteries</t>
  </si>
  <si>
    <t>Calvary - Cemeteries</t>
  </si>
  <si>
    <t>St. Malachy North - Cemeteries</t>
  </si>
  <si>
    <t>St. Malachy West - Cemeteries</t>
  </si>
  <si>
    <t>Calvary Terre Haute - Cemeteries</t>
  </si>
  <si>
    <t>St. Joseph Terre Haute - Cemeteries</t>
  </si>
  <si>
    <t>Bishop Brute College Seminary</t>
  </si>
  <si>
    <t>Becky's Place - CCB</t>
  </si>
  <si>
    <t>Counseling - CCB</t>
  </si>
  <si>
    <t>Admin</t>
  </si>
  <si>
    <t>Development</t>
  </si>
  <si>
    <t>Individual &amp; Family Counseling - CCI</t>
  </si>
  <si>
    <t>School Social Work - CCI</t>
  </si>
  <si>
    <t>Crisis Office - CCI</t>
  </si>
  <si>
    <t>Christmas Store - CCI</t>
  </si>
  <si>
    <t>Holy Family Shelter - CCI</t>
  </si>
  <si>
    <t>Refugee Resettlement - CCI</t>
  </si>
  <si>
    <t>Refugee Immigration - CCI</t>
  </si>
  <si>
    <t>NYO After School - CCI</t>
  </si>
  <si>
    <t>NYO Summer Camp - CCI</t>
  </si>
  <si>
    <t>ADS A Caring Place - CCI</t>
  </si>
  <si>
    <t>RSVP - CCI</t>
  </si>
  <si>
    <t>Senior Companion - CCI</t>
  </si>
  <si>
    <t>St. Elizabeth Coleman - CCI</t>
  </si>
  <si>
    <t>Disaster Relief - Charities</t>
  </si>
  <si>
    <t>Budget Basics - CCTC</t>
  </si>
  <si>
    <t>Martin's Cloak - CCTC</t>
  </si>
  <si>
    <t>Emergency Assistance - CCTC</t>
  </si>
  <si>
    <t>Table of Blessings - CCTC</t>
  </si>
  <si>
    <t>Lifeline for Families - CCTC</t>
  </si>
  <si>
    <t>Perry County Food Coalition - CCTC</t>
  </si>
  <si>
    <t>Christmas Store - CCTH</t>
  </si>
  <si>
    <t>Bethany House - CCTH</t>
  </si>
  <si>
    <t>Ryves Youth Center - CCTH</t>
  </si>
  <si>
    <t>CCF - Endowments</t>
  </si>
  <si>
    <t>CCF - CGAs</t>
  </si>
  <si>
    <t>School Programs - CYO Camp</t>
  </si>
  <si>
    <t>Summer Programs - CYO Camp</t>
  </si>
  <si>
    <t>Newspaper Operations</t>
  </si>
  <si>
    <t>Newspaper Printing / Distribution</t>
  </si>
  <si>
    <t>Newspaper Advertising</t>
  </si>
  <si>
    <t>Newspaper Editorial</t>
  </si>
  <si>
    <t>Criterion Other - Cath. Center Support</t>
  </si>
  <si>
    <t>Criterion Other - Directory</t>
  </si>
  <si>
    <t>Eliminations</t>
  </si>
  <si>
    <t>Central Office - MTCA</t>
  </si>
  <si>
    <t>Instructional Pre-K - MTCA</t>
  </si>
  <si>
    <t>Instructional K-5 - MTCA</t>
  </si>
  <si>
    <t>Instructional Middle School - MTCA</t>
  </si>
  <si>
    <t>Athletics - MTCA</t>
  </si>
  <si>
    <t>Nutrition - MTCA</t>
  </si>
  <si>
    <t>Facilities - MTCA</t>
  </si>
  <si>
    <t>Technology - MTCA</t>
  </si>
  <si>
    <t>School Administration - MTCA</t>
  </si>
  <si>
    <t>Before/after care - MTCA</t>
  </si>
  <si>
    <t>Kitchen - Fatima</t>
  </si>
  <si>
    <t>Arch Programs - Fatima</t>
  </si>
  <si>
    <t>Fatima Programs - Fatima</t>
  </si>
  <si>
    <t>Tobit - Fatima</t>
  </si>
  <si>
    <t>Other Denom. Programs - Fatima</t>
  </si>
  <si>
    <t>Community Programs - Fatima</t>
  </si>
  <si>
    <t>Private Retreats - Fatima</t>
  </si>
  <si>
    <t>FVL - Fatima</t>
  </si>
  <si>
    <t>ADLF</t>
  </si>
  <si>
    <t>Archives - Arch</t>
  </si>
  <si>
    <t>Catholic Center Forum - Arch</t>
  </si>
  <si>
    <t>Chancery Operations - Arch</t>
  </si>
  <si>
    <t>Home Mission Grant - Arch</t>
  </si>
  <si>
    <t>Growth and Expansion Grant - Arch</t>
  </si>
  <si>
    <t>James P. Scott Grant - Arch</t>
  </si>
  <si>
    <t>Making a Difference - Arch</t>
  </si>
  <si>
    <t>Queen and Divine Mercy Grant - Arch</t>
  </si>
  <si>
    <t>Indy Education Assessment &amp; Grant - Arch</t>
  </si>
  <si>
    <t>Clergy Retirement and Benefits - Arch</t>
  </si>
  <si>
    <t>Mission Office - Arch</t>
  </si>
  <si>
    <t>Catholic Relief Services (CRS) - Arch</t>
  </si>
  <si>
    <t>Campaign for Human Devel. (CCHD) - Arch</t>
  </si>
  <si>
    <t>Charities Admin (Secretariat) - Arch</t>
  </si>
  <si>
    <t>Clergy Office - Arch</t>
  </si>
  <si>
    <t>Deacon Formation - Arch</t>
  </si>
  <si>
    <t>Permanent Deacon Office - Arch</t>
  </si>
  <si>
    <t>Vocations Office - Arch</t>
  </si>
  <si>
    <t>Clergy Continuing Education - Arch</t>
  </si>
  <si>
    <t>Lilly Grant - Arch</t>
  </si>
  <si>
    <t>Communications - Arch</t>
  </si>
  <si>
    <t>Pilgrimage (Communications) - Arch</t>
  </si>
  <si>
    <t>Finance - Arch</t>
  </si>
  <si>
    <t>Accounting Services - Arch</t>
  </si>
  <si>
    <t>Information Systems - Arch</t>
  </si>
  <si>
    <t>Management Services - Catholic Center</t>
  </si>
  <si>
    <t>Management Services - Xavier Building</t>
  </si>
  <si>
    <t>Management Services - IPI - Arch</t>
  </si>
  <si>
    <t>Management Services - Mail Room - Arch</t>
  </si>
  <si>
    <t>Management Services - AB Residence</t>
  </si>
  <si>
    <t>Management Services - Parish Site Proper</t>
  </si>
  <si>
    <t>Management Services - Cathedral - Arch</t>
  </si>
  <si>
    <t>Human Resources - Arch</t>
  </si>
  <si>
    <t>Professional Development - Arch</t>
  </si>
  <si>
    <t>OCS - Arch</t>
  </si>
  <si>
    <t>Latino Outreach (OCS) - Arch</t>
  </si>
  <si>
    <t>TCE Grants - Arch</t>
  </si>
  <si>
    <t>Educator Formation - Arch</t>
  </si>
  <si>
    <t>A Promise to Keep - Arch</t>
  </si>
  <si>
    <t>Stewardship and Development - Arch</t>
  </si>
  <si>
    <t>UCA (OSD) - Arch</t>
  </si>
  <si>
    <t>CCF Admin - Arch</t>
  </si>
  <si>
    <t>Clergy Health Plan - Arch</t>
  </si>
  <si>
    <t>Lay Health Plan - Arch</t>
  </si>
  <si>
    <t>Property Insurance Plan - Arch</t>
  </si>
  <si>
    <t>Archdiocesan Purchasing Dept. - Arch</t>
  </si>
  <si>
    <t>Pastoral Ministries - Arch</t>
  </si>
  <si>
    <t>NCYC Hosts - Arch</t>
  </si>
  <si>
    <t>Lay Ministry - Arch</t>
  </si>
  <si>
    <t>A Generation of Hope Scholarship - Arch</t>
  </si>
  <si>
    <t>Ecumenism - Arch</t>
  </si>
  <si>
    <t>Tribunal - Arch</t>
  </si>
  <si>
    <t>Bishop Brute Sainthood Cause - Arch</t>
  </si>
  <si>
    <t>Office of Worship - Arch</t>
  </si>
  <si>
    <t>Office of Catechesis - Arch</t>
  </si>
  <si>
    <t>Special Needs Ministry - Arch</t>
  </si>
  <si>
    <t>ECHO Program - Arch</t>
  </si>
  <si>
    <t>Totus Tuus (Catechesis) - Arch</t>
  </si>
  <si>
    <t>Youth Ministry - Programs - Arch</t>
  </si>
  <si>
    <t>Hispanic Ministry - Arch</t>
  </si>
  <si>
    <t>Intercultural Pastoral Institute - Arch</t>
  </si>
  <si>
    <t>Asian Ministry - Arch</t>
  </si>
  <si>
    <t>Butler Newman Center - Arch</t>
  </si>
  <si>
    <t>Black Catholic Ministry - Arch</t>
  </si>
  <si>
    <t>French-speaking Apostolate - Arch</t>
  </si>
  <si>
    <t>Early Childhood - SMCC</t>
  </si>
  <si>
    <t>Rectory - SECC</t>
  </si>
  <si>
    <t>Family Stability Program - SECC</t>
  </si>
  <si>
    <t>Counseling - Residential - SECC</t>
  </si>
  <si>
    <t>Emergency Shelter - SECC</t>
  </si>
  <si>
    <t>Affordable Supportive Housing - SECC</t>
  </si>
  <si>
    <t>Counseling - Outreach - SECC</t>
  </si>
  <si>
    <t>Adoption - SECC</t>
  </si>
  <si>
    <t>Marie's Community Distribution - SECC</t>
  </si>
  <si>
    <t>Supported Living Program - SECC</t>
  </si>
  <si>
    <t>Court Appointed Advocate Program - SECC</t>
  </si>
  <si>
    <t>Foodbank - Terre Haute</t>
  </si>
  <si>
    <t>Counseling - School - SECC</t>
  </si>
  <si>
    <t>United Catholic Appeal 19-20 - Arch</t>
  </si>
  <si>
    <t>Deanery Projects - CCI</t>
  </si>
  <si>
    <t>OCS - School Software - Arch</t>
  </si>
  <si>
    <t>Housekeeping - Fatima</t>
  </si>
  <si>
    <t>Maintenance - Fatima</t>
  </si>
  <si>
    <t>Instructional Resource (SpEd, ESL) MTCA</t>
  </si>
  <si>
    <t>Legacy For Our Mission Campaign (LFOM)</t>
  </si>
  <si>
    <t>Social Services - MTCA</t>
  </si>
  <si>
    <t>Caregiver Support - CCI</t>
  </si>
  <si>
    <t>Location ID</t>
  </si>
  <si>
    <t>Project_Grant ID</t>
  </si>
  <si>
    <t>Roman Catholic Archdiocese of Indpls</t>
  </si>
  <si>
    <t>Catholic Charities Indianapolis, Inc.</t>
  </si>
  <si>
    <t>Catholic Charities Bloomington, Inc.</t>
  </si>
  <si>
    <t>Catholic Charities Terre Haute, Inc.</t>
  </si>
  <si>
    <t>Terre Haute Catholic Charities Foodbank</t>
  </si>
  <si>
    <t>Catholic Charities Tell City, Inc.</t>
  </si>
  <si>
    <t>Catholic Charities of the Arch of Indpls</t>
  </si>
  <si>
    <t>St. Elizabeth Catholic Charities, Inc.</t>
  </si>
  <si>
    <t>Our Lady of Fatima Retreat House, Inc.</t>
  </si>
  <si>
    <t>Bishop Simon Brute College Seminary, Inc</t>
  </si>
  <si>
    <t>Catholic Community Foundation, Inc.</t>
  </si>
  <si>
    <t>Catholic Youth Org of the Arch of Indpls</t>
  </si>
  <si>
    <t>CYO Camp Rancho Framasa, Inc.</t>
  </si>
  <si>
    <t>St. Mary's Child Center, Inc.</t>
  </si>
  <si>
    <t>Criterion Press, Inc.</t>
  </si>
  <si>
    <t>Archdiocese of Indianapolis Cemeteries</t>
  </si>
  <si>
    <t>Location Name</t>
  </si>
  <si>
    <t>300-A</t>
  </si>
  <si>
    <t>Central Office</t>
  </si>
  <si>
    <t>300-B</t>
  </si>
  <si>
    <t>St. Anthony</t>
  </si>
  <si>
    <t>300-C</t>
  </si>
  <si>
    <t>St. Philip Neri</t>
  </si>
  <si>
    <t>300-D</t>
  </si>
  <si>
    <t>Holy Cross</t>
  </si>
  <si>
    <t>300-E</t>
  </si>
  <si>
    <t>Holy Angels</t>
  </si>
  <si>
    <t>300-F</t>
  </si>
  <si>
    <t>Central Catholic</t>
  </si>
  <si>
    <t>Location Info</t>
  </si>
  <si>
    <t>Account Info</t>
  </si>
  <si>
    <t>Program Info</t>
  </si>
  <si>
    <t>Archdiocese of Indianapolis</t>
  </si>
  <si>
    <t>Yes</t>
  </si>
  <si>
    <t>N/A</t>
  </si>
  <si>
    <t>Professional Development Budget Form</t>
  </si>
  <si>
    <t>Total</t>
  </si>
  <si>
    <r>
      <rPr>
        <b/>
        <u/>
        <sz val="10"/>
        <color indexed="8"/>
        <rFont val="Arial"/>
        <family val="2"/>
      </rPr>
      <t>Questions to consider when completing this form:</t>
    </r>
    <r>
      <rPr>
        <sz val="10"/>
        <color indexed="8"/>
        <rFont val="Arial"/>
        <family val="2"/>
      </rPr>
      <t xml:space="preserve">
1) Are there opportunities for learning to occur at a lesser cost (free, online, or locally)?
2) Can just one employee attend this program and share the information with colleagues?</t>
    </r>
  </si>
  <si>
    <t>Agency / Department Name</t>
  </si>
  <si>
    <t xml:space="preserve">Description of Professional Development </t>
  </si>
  <si>
    <t>Expected date(s)</t>
  </si>
  <si>
    <t>Estimated Total Costs</t>
  </si>
  <si>
    <t>Approval</t>
  </si>
  <si>
    <t>Capital Expenditure Budget Form</t>
  </si>
  <si>
    <t>Item Description</t>
  </si>
  <si>
    <t>Safety Concern?</t>
  </si>
  <si>
    <t>New Item or Replacement?</t>
  </si>
  <si>
    <t>Qty</t>
  </si>
  <si>
    <t>New Item</t>
  </si>
  <si>
    <t>Replacement</t>
  </si>
  <si>
    <t>No</t>
  </si>
  <si>
    <t>Registration fees (90002)</t>
  </si>
  <si>
    <t>Travel - Airfare (91005)</t>
  </si>
  <si>
    <t>Mileage (91002)</t>
  </si>
  <si>
    <t>Lodging (91000)</t>
  </si>
  <si>
    <t>Meals (91001)</t>
  </si>
  <si>
    <t>Approval?</t>
  </si>
  <si>
    <t>Complete?</t>
  </si>
  <si>
    <t>Salary Spreadsheet (separate Excel file)</t>
  </si>
  <si>
    <t>Budget Narrative (separate Word file)</t>
  </si>
  <si>
    <t>Account ID</t>
  </si>
  <si>
    <t>Account Name</t>
  </si>
  <si>
    <t>Project_Grant Name</t>
  </si>
  <si>
    <t>Project_Grant Info</t>
  </si>
  <si>
    <t>Program Name</t>
  </si>
  <si>
    <t>IN Special Education (NDAA - MTCA)</t>
  </si>
  <si>
    <t>IN Formative Assessment (NDAA - MTCA)</t>
  </si>
  <si>
    <t>Refugee Match Grant Non-Reimbursable</t>
  </si>
  <si>
    <t>10006R</t>
  </si>
  <si>
    <t>Refugee Match Grant Reimbursable</t>
  </si>
  <si>
    <t>10007R</t>
  </si>
  <si>
    <t>Refugee Preferred Communities Non-Reimbursable</t>
  </si>
  <si>
    <t>10008R</t>
  </si>
  <si>
    <t>Refugee Preferred Communities Reimbursable</t>
  </si>
  <si>
    <t>Refugee Family Separation</t>
  </si>
  <si>
    <t>National Family Caregiver Support, Title III, Part E</t>
  </si>
  <si>
    <t>Senior Companion Program Non-Reimbursable</t>
  </si>
  <si>
    <t>10013R</t>
  </si>
  <si>
    <t>Senior Companion Program Reimbursable</t>
  </si>
  <si>
    <t>Retired And Senior Volunteer Program Non-Reimbursable</t>
  </si>
  <si>
    <t>10014R</t>
  </si>
  <si>
    <t>Retired And Senior Volunteer Program Reimbursable</t>
  </si>
  <si>
    <t>Special Milk Program For Children</t>
  </si>
  <si>
    <t>Emergency Food Assistance Program (Administrative Costs)</t>
  </si>
  <si>
    <t>Environmental Quality Incentives Program</t>
  </si>
  <si>
    <t>Emergency Solutions Grant Program</t>
  </si>
  <si>
    <t>Enhanced Mobility Of Seniors And Individuals With Disabilities</t>
  </si>
  <si>
    <t>Emergency Food And Shelter National Board Program</t>
  </si>
  <si>
    <t>Veterans State Nursing Home Care</t>
  </si>
  <si>
    <t>Education For Homeless Children And Youth</t>
  </si>
  <si>
    <t>Twenty-First Century Community Learning Centers</t>
  </si>
  <si>
    <t>Refugee R &amp; P Non-Reimbursable</t>
  </si>
  <si>
    <t>10027R</t>
  </si>
  <si>
    <t>Refugee R &amp; P Reimbursable</t>
  </si>
  <si>
    <t>Juvenile Mentoring Program</t>
  </si>
  <si>
    <t>Crime Victim Assistance</t>
  </si>
  <si>
    <t>CCUSA - 2011 Tornadoes</t>
  </si>
  <si>
    <t>CCUSA - 2013 Disasters</t>
  </si>
  <si>
    <t>Disaster Relief - Henryville/Clark County</t>
  </si>
  <si>
    <t>Jack Hopkins Grant - CCB</t>
  </si>
  <si>
    <t>Bloomington Realtor Grant - CCB</t>
  </si>
  <si>
    <t>Community Foundation of Bloomington &amp; Monroe County - CCB</t>
  </si>
  <si>
    <t>Ronald McDonald House Grant - CCB</t>
  </si>
  <si>
    <t>Smithville Foundation - Becky's Place</t>
  </si>
  <si>
    <t>Sophia Travis Grant - CCB</t>
  </si>
  <si>
    <t>Carson Rent/Utilities - Crisis Office</t>
  </si>
  <si>
    <t>St Vincent de Paul Food - HFS</t>
  </si>
  <si>
    <t>Infant Supplies - SEC</t>
  </si>
  <si>
    <t>Assistance - rent, food, utilities - SEC</t>
  </si>
  <si>
    <t>Parent Support - SEC</t>
  </si>
  <si>
    <t>Everett's Drive for Hope - SEC</t>
  </si>
  <si>
    <t>Birth Mother - SEC</t>
  </si>
  <si>
    <t>Children Needs - HFS</t>
  </si>
  <si>
    <t>Staff Recognition - HFS</t>
  </si>
  <si>
    <t>St. Vincent Charity Care - HFS</t>
  </si>
  <si>
    <t>Trinity Church - HFS</t>
  </si>
  <si>
    <t>Trinity Convent - HFS</t>
  </si>
  <si>
    <t>Trinity Garage - HFS</t>
  </si>
  <si>
    <t>Lilly Foundation - Christmas Store</t>
  </si>
  <si>
    <t>2017 Braun Handicap Van - ACP</t>
  </si>
  <si>
    <t>08 INDOT Bus - ACP</t>
  </si>
  <si>
    <t>Refugee Unrestricted Gifts</t>
  </si>
  <si>
    <t>Special Projects Fund - Fatima</t>
  </si>
  <si>
    <t>Our Trails Fund - Fatima</t>
  </si>
  <si>
    <t>Fatima Volunteer League Wish List - Fatima</t>
  </si>
  <si>
    <t>Being &amp; Belonging - Fatima</t>
  </si>
  <si>
    <t>Genesis Fund - Fatima</t>
  </si>
  <si>
    <t>Parish Participant Fund - CYO</t>
  </si>
  <si>
    <t>SKJV Central Catholic PreK addition (NDAA - MTCA)</t>
  </si>
  <si>
    <t>PNC Grow Up Great FYE2018 (NDAA - MTCA)</t>
  </si>
  <si>
    <t>Indiana Sports Corp FYE2018 (NDAA - MTCA)</t>
  </si>
  <si>
    <t>Realtor Foundation - HFS</t>
  </si>
  <si>
    <t>Summer Camp CICF - HFS</t>
  </si>
  <si>
    <t>Summer Camp Lilly - HFS</t>
  </si>
  <si>
    <t>Lilly Grant Phase 1 - Empowering Pastoral Leaders</t>
  </si>
  <si>
    <t>Witchger - CICF - Crisis Office</t>
  </si>
  <si>
    <t>Church in Latin America - Second Collection</t>
  </si>
  <si>
    <t>Membership Sunday - Second Collection</t>
  </si>
  <si>
    <t>Black and Indian Missions - Second Collection</t>
  </si>
  <si>
    <t>Eastern Europe - Second Collection</t>
  </si>
  <si>
    <t>Catholic Relief Services - Second Collection</t>
  </si>
  <si>
    <t>Church in Africa - Second Collection</t>
  </si>
  <si>
    <t>Holy Places - Second Collection</t>
  </si>
  <si>
    <t>Catholic Home Missions - Second Collection</t>
  </si>
  <si>
    <t>Catholic Communications - Second Collection</t>
  </si>
  <si>
    <t>Education of Future Archdiocesan Priests - Second Collection</t>
  </si>
  <si>
    <t>Peter's Pence Works of the Holy Father - Second Collection</t>
  </si>
  <si>
    <t>World Mission Sunday - Second Collection</t>
  </si>
  <si>
    <t>Military Services - Second Collection</t>
  </si>
  <si>
    <t>Campaign for Human Development - Second Collection</t>
  </si>
  <si>
    <t>Retirement Fund for Religious - Second Collection</t>
  </si>
  <si>
    <t>Missionary Co-op Plan - Second Collection</t>
  </si>
  <si>
    <t>10110A</t>
  </si>
  <si>
    <t>Franciscan Province of Our Lady of Guadalupe</t>
  </si>
  <si>
    <t>10110AA</t>
  </si>
  <si>
    <t>Kigoma Fund, Inc.</t>
  </si>
  <si>
    <t>10110AB</t>
  </si>
  <si>
    <t>Catholic Diocese of Jackson</t>
  </si>
  <si>
    <t>10110AC</t>
  </si>
  <si>
    <t>Province of Our Lady of Consolation, Inc</t>
  </si>
  <si>
    <t>10110AD</t>
  </si>
  <si>
    <t>Franciscan Missionary Sisters of Africa</t>
  </si>
  <si>
    <t>10110AE</t>
  </si>
  <si>
    <t>10110B</t>
  </si>
  <si>
    <t>Franciscan Missionary Bros. of North America</t>
  </si>
  <si>
    <t>10110C</t>
  </si>
  <si>
    <t>10110D</t>
  </si>
  <si>
    <t>10110E</t>
  </si>
  <si>
    <t>Missionary Sisters Servants of the Holy Spirit</t>
  </si>
  <si>
    <t>10110F</t>
  </si>
  <si>
    <t>Diocese of Imphal</t>
  </si>
  <si>
    <t>10110G</t>
  </si>
  <si>
    <t>Adrian Dominican Sisters</t>
  </si>
  <si>
    <t>10110H</t>
  </si>
  <si>
    <t>Ad Gentes Missionary Congregation</t>
  </si>
  <si>
    <t>10110I</t>
  </si>
  <si>
    <t>New Evangelization Sisters of Mother of Perpectual Help</t>
  </si>
  <si>
    <t>10110J</t>
  </si>
  <si>
    <t>Franciscan Missions</t>
  </si>
  <si>
    <t>10110K</t>
  </si>
  <si>
    <t>Diocese of Kitui</t>
  </si>
  <si>
    <t>10110L</t>
  </si>
  <si>
    <t>Carmelites of Mary Immaculate</t>
  </si>
  <si>
    <t>10110M</t>
  </si>
  <si>
    <t>Franciscan Sisters of the Immaculate Conception</t>
  </si>
  <si>
    <t>10110N</t>
  </si>
  <si>
    <t>Diocese of Kumbo</t>
  </si>
  <si>
    <t>10110O</t>
  </si>
  <si>
    <t>10110P</t>
  </si>
  <si>
    <t>Archdiocese du Cap Haitien</t>
  </si>
  <si>
    <t>10110Q</t>
  </si>
  <si>
    <t>Diocese of Ijebu-Ode</t>
  </si>
  <si>
    <t>10110R</t>
  </si>
  <si>
    <t>Holy Cross Foreign Mission Society Inc</t>
  </si>
  <si>
    <t>10110S</t>
  </si>
  <si>
    <t>Brothers of Holy Cross Inc</t>
  </si>
  <si>
    <t>10110T</t>
  </si>
  <si>
    <t>Notre Dame Global Missions</t>
  </si>
  <si>
    <t>10110U</t>
  </si>
  <si>
    <t>Pallottine Fathers and Brothers</t>
  </si>
  <si>
    <t>10110V</t>
  </si>
  <si>
    <t>Comboni Missionaries</t>
  </si>
  <si>
    <t>10110W</t>
  </si>
  <si>
    <t>10110X</t>
  </si>
  <si>
    <t>Diocese of Ikot Ekpene</t>
  </si>
  <si>
    <t>10110Y</t>
  </si>
  <si>
    <t>Missionary Society of St. Paul, Inc</t>
  </si>
  <si>
    <t>10110Z</t>
  </si>
  <si>
    <t>Pontifical Institute for Foreign Missions, Inc</t>
  </si>
  <si>
    <t>Missionary Childhood Association - Second Collection</t>
  </si>
  <si>
    <t>Rice Bowl - Second Collection</t>
  </si>
  <si>
    <t>Rubber Duck Regatta - CCTH</t>
  </si>
  <si>
    <t>Run for Hope - Becky's Place</t>
  </si>
  <si>
    <t>Foodbank Capital Campaign</t>
  </si>
  <si>
    <t>Mexican Earthquake Relief - Second Collection</t>
  </si>
  <si>
    <t>CCTH Annual Benefit</t>
  </si>
  <si>
    <t>Richardson Transportation - HFS</t>
  </si>
  <si>
    <t>Colts Raffle - ACP</t>
  </si>
  <si>
    <t>St. Vincent Community Fund - CYO activities (NDAA - MTCA)</t>
  </si>
  <si>
    <t>Student Fundraising 8th Grade Trip (NDAA - MTCA)</t>
  </si>
  <si>
    <t>Soup Bowl Benefit - THCCFB</t>
  </si>
  <si>
    <t>Bloomington Health Foundation - CCB</t>
  </si>
  <si>
    <t>Bishop Brute Capital</t>
  </si>
  <si>
    <t>Kendrick Foundation - CCI</t>
  </si>
  <si>
    <t>Taste &amp; Share - CCTC</t>
  </si>
  <si>
    <t>Desert Rose - CCI</t>
  </si>
  <si>
    <t>Lilly Grant Phase 2 - Strengthening the Fabric of a Culture of Leadership Program</t>
  </si>
  <si>
    <t>10144A</t>
  </si>
  <si>
    <t>Lilly Phase 2 - Project Director</t>
  </si>
  <si>
    <t>10144B</t>
  </si>
  <si>
    <t>Lilly Phase 2 - Project Assistant</t>
  </si>
  <si>
    <t>10144C</t>
  </si>
  <si>
    <t>Lilly Phase 2 - Clergy Educator</t>
  </si>
  <si>
    <t>10144D</t>
  </si>
  <si>
    <t>Lilly Phase 2 - Advertising Ministerial Excellence Fund</t>
  </si>
  <si>
    <t>10144E</t>
  </si>
  <si>
    <t>Lilly Phase 2 - Promotions for Programs for Pastoral Leaders</t>
  </si>
  <si>
    <t>10144F</t>
  </si>
  <si>
    <t>Lilly Phase 2 - Supplies</t>
  </si>
  <si>
    <t>10144G</t>
  </si>
  <si>
    <t>Lilly Phase 2 - Fees - Chancery Level Executive Coaching</t>
  </si>
  <si>
    <t>10144H</t>
  </si>
  <si>
    <t>Lilly Phase 2 - Fees - Leadership 360</t>
  </si>
  <si>
    <t>10144I</t>
  </si>
  <si>
    <t>Lilly Phase 2 - Fees - Archbishop 360</t>
  </si>
  <si>
    <t>10144J</t>
  </si>
  <si>
    <t>Lilly Phase 2 - Gathering of 360 Participants/Coaches/Facilitators</t>
  </si>
  <si>
    <t>10144K</t>
  </si>
  <si>
    <t>Lilly Phase 2 - Fees - Peer Learning</t>
  </si>
  <si>
    <t>10144L</t>
  </si>
  <si>
    <t>Lilly Phase 2 - Fees - LEAD (U of Indy)</t>
  </si>
  <si>
    <t>10144M</t>
  </si>
  <si>
    <t>Lilly Phase 2 - Fees - Parish Level Visioning/Planning</t>
  </si>
  <si>
    <t>10144N</t>
  </si>
  <si>
    <t>Lilly Phase 2 - Fees - Online Certificate in Church Management</t>
  </si>
  <si>
    <t>10144O</t>
  </si>
  <si>
    <t>Lilly Phase 2 - Fees - Toolbox Experiences</t>
  </si>
  <si>
    <t>10144P</t>
  </si>
  <si>
    <t>Lilly Phase 2 - Consultant Travel and Lodging</t>
  </si>
  <si>
    <t>10144Q</t>
  </si>
  <si>
    <t>Lilly Phase 2 - Promoting Human Dignity in the Church Workplace</t>
  </si>
  <si>
    <t>10144R</t>
  </si>
  <si>
    <t>Lilly Phase 2 - Leadership Summit</t>
  </si>
  <si>
    <t>10144S</t>
  </si>
  <si>
    <t>Lilly Phase 2 - Other Conference Expenses</t>
  </si>
  <si>
    <t>10144T</t>
  </si>
  <si>
    <t>Lilly Phase 2 - Multicultural Hispanic Lay Leadership Training</t>
  </si>
  <si>
    <t>Fall Festival - CCI SEC</t>
  </si>
  <si>
    <t>Lilly Endowment - HFS</t>
  </si>
  <si>
    <t>10146A</t>
  </si>
  <si>
    <t>Lilly Endowment - HFS - Facility</t>
  </si>
  <si>
    <t>10146B</t>
  </si>
  <si>
    <t>Lilly Endowment - HFS - Security</t>
  </si>
  <si>
    <t>10146C</t>
  </si>
  <si>
    <t>Lilly Endowment - HFS - Marketing &amp; Development</t>
  </si>
  <si>
    <t>10146D</t>
  </si>
  <si>
    <t>Lilly Endowment - HFS - Data &amp; IT</t>
  </si>
  <si>
    <t>10146E</t>
  </si>
  <si>
    <t>Lilly Endowment - HFS - Staff</t>
  </si>
  <si>
    <t>Mardi Gras - Becky's Place</t>
  </si>
  <si>
    <t>St. Vincent Healthcare Support Contribution (NDAA - MTCA)</t>
  </si>
  <si>
    <t>Wireless Zone Foundation for Giving - Becky's Place</t>
  </si>
  <si>
    <t>FiSH Foodbank Grant</t>
  </si>
  <si>
    <t>Quarterly</t>
  </si>
  <si>
    <t>Annually July</t>
  </si>
  <si>
    <t>Annually August</t>
  </si>
  <si>
    <t>Annually September</t>
  </si>
  <si>
    <t>Annually October</t>
  </si>
  <si>
    <t>Annually November</t>
  </si>
  <si>
    <t>Annually December</t>
  </si>
  <si>
    <t>Annually January</t>
  </si>
  <si>
    <t>Annually February</t>
  </si>
  <si>
    <t>Annually March</t>
  </si>
  <si>
    <t>Annually April</t>
  </si>
  <si>
    <t>Annually May</t>
  </si>
  <si>
    <t>Annually June</t>
  </si>
  <si>
    <t>Manual (enter data in each monthly cell)</t>
  </si>
  <si>
    <t>Green columns = Required</t>
  </si>
  <si>
    <t>Blue columns = Optional</t>
  </si>
  <si>
    <t>Gray cells = formula, do not modify</t>
  </si>
  <si>
    <t>Restriction?</t>
  </si>
  <si>
    <t>Where to start?</t>
  </si>
  <si>
    <t>Allocation Method (Drop-down)</t>
  </si>
  <si>
    <t>Account Type</t>
  </si>
  <si>
    <t>Total Revenue</t>
  </si>
  <si>
    <t>Total Expense</t>
  </si>
  <si>
    <t>Professional Development Budget Form (Catholic Center Departments only)</t>
  </si>
  <si>
    <t>Capital Expenditures Budget Form (Catholic Center Departments only)</t>
  </si>
  <si>
    <r>
      <rPr>
        <b/>
        <sz val="10"/>
        <color theme="1"/>
        <rFont val="Arial"/>
        <family val="2"/>
      </rPr>
      <t xml:space="preserve">Professional Development Tab </t>
    </r>
    <r>
      <rPr>
        <sz val="10"/>
        <color theme="1"/>
        <rFont val="Arial"/>
        <family val="2"/>
      </rPr>
      <t>- This tab is used to budget for professional development activities (Catholic Center Departments only).</t>
    </r>
  </si>
  <si>
    <r>
      <rPr>
        <b/>
        <sz val="10"/>
        <color theme="1"/>
        <rFont val="Arial"/>
        <family val="2"/>
      </rPr>
      <t xml:space="preserve">Capital Expenditures Tab </t>
    </r>
    <r>
      <rPr>
        <sz val="10"/>
        <color theme="1"/>
        <rFont val="Arial"/>
        <family val="2"/>
      </rPr>
      <t>- This tab is used to budget for capital expenditures over $5,000 (Catholic Center Departments only).</t>
    </r>
  </si>
  <si>
    <t>Questions a reviewer should ask when reviewing budget deliverables:</t>
  </si>
  <si>
    <t>Note: Instructions and Useful Tips can be collapsed and expanded by clicking the plus and minus signs in the left hand margin of the Excel file.</t>
  </si>
  <si>
    <t>Monthly</t>
  </si>
  <si>
    <t>Note: Instructions can be collapsed and expanded by clicking the plus and minus signs in the left hand margin of the Excel file.</t>
  </si>
  <si>
    <t>This reference tab contains a complete listing of all dimensions (Location, Program, Account, Project_Grant). Use this tab to look up dimension IDs when completing the Budget Spreadsheet tab.</t>
  </si>
  <si>
    <t>Is PD related to Certification or Re-certification?</t>
  </si>
  <si>
    <t>Dept. Head</t>
  </si>
  <si>
    <t xml:space="preserve">Filter below to see a listing of programs by department head. </t>
  </si>
  <si>
    <t>Food Security Grant (MTCA - NDAA)</t>
  </si>
  <si>
    <t>Social Emotional Learning Grant (MTCA - NDAA)</t>
  </si>
  <si>
    <t>IN Choice Scholarships Program (Vouchers)</t>
  </si>
  <si>
    <t>IN Tax Credit Scholarships (SGOs)</t>
  </si>
  <si>
    <t>On My Way Pre-K (FSSA)</t>
  </si>
  <si>
    <t>Indy Preschool Scholarship Program (IndyPSP)</t>
  </si>
  <si>
    <t>Reconciliation (s/b 0)</t>
  </si>
  <si>
    <t>The budget completion checklist below should be reviewed by budget preparers and reviewers at the beginning and end of the budgeting process. It identifies all of the budget deliverables that are required to be completed and turned in to OAS. When the department head has finished his or her review of the budget and its deliverables, the department head should e-mail all files to:</t>
  </si>
  <si>
    <t>This tab only needs to be completed by Catholic Center Departments, which includes Brute and Fatima. Agencies should budget for Professional Development within their program budgets.</t>
  </si>
  <si>
    <t>Budget Instructions and Checklist (Agencies and Catholic Center Departments)</t>
  </si>
  <si>
    <r>
      <rPr>
        <sz val="10"/>
        <color theme="1"/>
        <rFont val="Arial"/>
        <family val="2"/>
      </rPr>
      <t xml:space="preserve">Location ID: </t>
    </r>
    <r>
      <rPr>
        <b/>
        <i/>
        <sz val="10"/>
        <color rgb="FFFF0000"/>
        <rFont val="Arial"/>
        <family val="2"/>
      </rPr>
      <t>type location # here</t>
    </r>
  </si>
  <si>
    <r>
      <rPr>
        <sz val="10"/>
        <color theme="1"/>
        <rFont val="Arial"/>
        <family val="2"/>
      </rPr>
      <t xml:space="preserve">Program ID: </t>
    </r>
    <r>
      <rPr>
        <b/>
        <i/>
        <sz val="10"/>
        <color rgb="FFFF0000"/>
        <rFont val="Arial"/>
        <family val="2"/>
      </rPr>
      <t>type program # here</t>
    </r>
  </si>
  <si>
    <t>IMPORTANT NOTE: Be sure to save this document to your computer after opening, or any changes you make will be lost.</t>
  </si>
  <si>
    <t>Activity Info</t>
  </si>
  <si>
    <t>Activity ID</t>
  </si>
  <si>
    <t>Activity Name</t>
  </si>
  <si>
    <r>
      <rPr>
        <b/>
        <sz val="10"/>
        <color theme="1"/>
        <rFont val="Arial"/>
        <family val="2"/>
      </rPr>
      <t xml:space="preserve">Dimension Listings Tab </t>
    </r>
    <r>
      <rPr>
        <sz val="10"/>
        <color theme="1"/>
        <rFont val="Arial"/>
        <family val="2"/>
      </rPr>
      <t>- This is a reference tab containing complete listings of all dimensions (Location, Program, Account, Project_Grant, Activity). Use this tab to look up dimension IDs when completing the Budget Spreadsheet tab. A listing of Intacct programs and corresponding responsible department heads is also included on this tab.</t>
    </r>
  </si>
  <si>
    <t>Budget Deliverables (all to be returned within this file, except for the Budget Narrative and Salary Spreadsheet)</t>
  </si>
  <si>
    <t>Chess</t>
  </si>
  <si>
    <t>Cheer</t>
  </si>
  <si>
    <t>Football</t>
  </si>
  <si>
    <t>Kickball</t>
  </si>
  <si>
    <t>Cross Country</t>
  </si>
  <si>
    <t>Girls Basketball</t>
  </si>
  <si>
    <t>Boys Basketball</t>
  </si>
  <si>
    <t>Basketball Tournament</t>
  </si>
  <si>
    <t>Volleyball</t>
  </si>
  <si>
    <t>Co-ed Basketball</t>
  </si>
  <si>
    <t>Track</t>
  </si>
  <si>
    <t>Soccer - Spring</t>
  </si>
  <si>
    <t>Science Fair</t>
  </si>
  <si>
    <t>Soccer - Fall</t>
  </si>
  <si>
    <t>Traditional (CYO Camp)</t>
  </si>
  <si>
    <t>Adventure (CYO Camp)</t>
  </si>
  <si>
    <t>Adult Rec (CYO Camp)</t>
  </si>
  <si>
    <t>Leadership - Girls (CYO Camp)</t>
  </si>
  <si>
    <t>Mustang (CYO Camp)</t>
  </si>
  <si>
    <t>Ethete Service (CYO Camp)</t>
  </si>
  <si>
    <t>Ranch Hands (CYO Camp)</t>
  </si>
  <si>
    <t>Grasshopper Day Camp (CYO Camp)</t>
  </si>
  <si>
    <t>Sassafras A (CYO Camp)</t>
  </si>
  <si>
    <t>Sassafras B (CYO Camp)</t>
  </si>
  <si>
    <t>Junior Counselors (CYO Camp)</t>
  </si>
  <si>
    <t>Womens' Only Weekend (CYO Camp)</t>
  </si>
  <si>
    <t>Mother/Daughter (CYO Camp)</t>
  </si>
  <si>
    <t>Mother/Son (CYO Camp)</t>
  </si>
  <si>
    <t>Father/Daughter (CYO Camp)</t>
  </si>
  <si>
    <t>Father/Son (CYO Camp)</t>
  </si>
  <si>
    <t>Fall Weekend (CYO Camp)</t>
  </si>
  <si>
    <t>Family Camp Fall (CYO Camp)</t>
  </si>
  <si>
    <t>Family Camp Spring (CYO Camp)</t>
  </si>
  <si>
    <t>Weekend Fall Break (CYO Camp)</t>
  </si>
  <si>
    <t>Camp Fest - Alumni (CYO Camp)</t>
  </si>
  <si>
    <t>Confirmation Day of Reflection (CYO Camp)</t>
  </si>
  <si>
    <t>Co-ed - High School</t>
  </si>
  <si>
    <t>Fall - 34</t>
  </si>
  <si>
    <t>Fall - 56</t>
  </si>
  <si>
    <t>Fall - Cadet</t>
  </si>
  <si>
    <t>Spring - 34</t>
  </si>
  <si>
    <t>Spring - 56</t>
  </si>
  <si>
    <t>Spring - Cadet</t>
  </si>
  <si>
    <t>Co-ed - 56</t>
  </si>
  <si>
    <t>Co-ed - Cadet</t>
  </si>
  <si>
    <t>Adult Meals - MTCA Nutrition</t>
  </si>
  <si>
    <t>Student a la carte - MTCA Nutrition</t>
  </si>
  <si>
    <t>Boys CYO Athletics</t>
  </si>
  <si>
    <t>Boys - 34</t>
  </si>
  <si>
    <t>Boys - 56</t>
  </si>
  <si>
    <t>Boys - Cadet</t>
  </si>
  <si>
    <t>Boys - High School</t>
  </si>
  <si>
    <t>Girls CYO Athletics</t>
  </si>
  <si>
    <t>Girls - 34</t>
  </si>
  <si>
    <t>Girls - 56</t>
  </si>
  <si>
    <t>Girls - Cadet</t>
  </si>
  <si>
    <t>Girls - High School</t>
  </si>
  <si>
    <t>Refugee Support Services (State) Non-Reimbursable</t>
  </si>
  <si>
    <t>Refugee Support Services (State) Reimbursable</t>
  </si>
  <si>
    <t>Community Development Block Grants/Entitlement Grants - 2010/2017</t>
  </si>
  <si>
    <t>Enhanced Mobility of Seniors and Individuals with Disabilities - 2016 Mini Bus ACP</t>
  </si>
  <si>
    <t>StepUp (Formerly ISP Genesis Fund) - Fatima</t>
  </si>
  <si>
    <t>Diocese of Kathamangalam</t>
  </si>
  <si>
    <t>10110AF</t>
  </si>
  <si>
    <t>Diocese of Palayamkottai</t>
  </si>
  <si>
    <t>10110AG</t>
  </si>
  <si>
    <t>Friar Servants of Mary</t>
  </si>
  <si>
    <t>10110AH</t>
  </si>
  <si>
    <t>Community of St. Paul</t>
  </si>
  <si>
    <t>10110AI</t>
  </si>
  <si>
    <t>Diocese of Moshi - Tanzania</t>
  </si>
  <si>
    <t>10110AJ</t>
  </si>
  <si>
    <t>The Redemptorists Denver Province Inc.</t>
  </si>
  <si>
    <t>10110AK</t>
  </si>
  <si>
    <t>Poor Handmaids of Jesus Christ</t>
  </si>
  <si>
    <t>10110AL</t>
  </si>
  <si>
    <t>MaryKnoll Fathers and Brothers</t>
  </si>
  <si>
    <t>10110AM</t>
  </si>
  <si>
    <t>Congregation of the Rogationist Fathers</t>
  </si>
  <si>
    <t>10110AN</t>
  </si>
  <si>
    <t>Catholic Diocese of Auchi</t>
  </si>
  <si>
    <t>10110AO</t>
  </si>
  <si>
    <t>Catholic Diocese of Byumba</t>
  </si>
  <si>
    <t>10110AP</t>
  </si>
  <si>
    <t>Missionary Daughters of the Eternal Father</t>
  </si>
  <si>
    <t>10110AQ</t>
  </si>
  <si>
    <t>Adorer Missionary Sisters of the Poor</t>
  </si>
  <si>
    <t>10110AR</t>
  </si>
  <si>
    <t>Handmaids of Our Lady of Mount Carmel</t>
  </si>
  <si>
    <t>10110AS</t>
  </si>
  <si>
    <t>Glenmary Home Missioners-Priests</t>
  </si>
  <si>
    <t>10110AT</t>
  </si>
  <si>
    <t>Archdiocese of Trivandrum</t>
  </si>
  <si>
    <t>10110AU</t>
  </si>
  <si>
    <t>Heralds of Good News</t>
  </si>
  <si>
    <t>10110AV</t>
  </si>
  <si>
    <t>Foundation for Children in Need</t>
  </si>
  <si>
    <t>10110AW</t>
  </si>
  <si>
    <t>Society of Missionaries of St. Francis Xavier</t>
  </si>
  <si>
    <t>10110AX</t>
  </si>
  <si>
    <t>La Salette Missionaries</t>
  </si>
  <si>
    <t>10110AY</t>
  </si>
  <si>
    <t>Sisters of Charity of Seton Hill</t>
  </si>
  <si>
    <t>10110AZ</t>
  </si>
  <si>
    <t>Diocese of Long Xuyen</t>
  </si>
  <si>
    <t>10110BA</t>
  </si>
  <si>
    <t>Daughters of Mary Mother of Mercy</t>
  </si>
  <si>
    <t>10110BB</t>
  </si>
  <si>
    <t>Diocese of Zanzibar-Tanzania</t>
  </si>
  <si>
    <t>10110BC</t>
  </si>
  <si>
    <t>Society of the Holy Spirit</t>
  </si>
  <si>
    <t>10110BD</t>
  </si>
  <si>
    <t>SPEC-Circus Ministry</t>
  </si>
  <si>
    <t>10110BE</t>
  </si>
  <si>
    <t>Missionary Fraternity of Mary</t>
  </si>
  <si>
    <t>10110BF</t>
  </si>
  <si>
    <t>10110BG</t>
  </si>
  <si>
    <t>Archdiocese of Juba</t>
  </si>
  <si>
    <t>10110BH</t>
  </si>
  <si>
    <t>Diocese of Lexington, KY</t>
  </si>
  <si>
    <t>10110BI</t>
  </si>
  <si>
    <t>Comboni Mission Sisters</t>
  </si>
  <si>
    <t>10110BJ</t>
  </si>
  <si>
    <t>Diocese of Nakuru</t>
  </si>
  <si>
    <t>10110BK</t>
  </si>
  <si>
    <t>Passionist Missionaries of Papua</t>
  </si>
  <si>
    <t>10110BL</t>
  </si>
  <si>
    <t>St. Francis Ministry-Little Sisters of St. Francis</t>
  </si>
  <si>
    <t>10110BM</t>
  </si>
  <si>
    <t>Assumption Sisters of Nairobi</t>
  </si>
  <si>
    <t>10110BN</t>
  </si>
  <si>
    <t>Catholic Eparchy of Keren</t>
  </si>
  <si>
    <t>10110BO</t>
  </si>
  <si>
    <t>Archdiocese of Mbarara</t>
  </si>
  <si>
    <t>10110BP</t>
  </si>
  <si>
    <t>Sisters of the Child Jesus</t>
  </si>
  <si>
    <t>10110BQ</t>
  </si>
  <si>
    <t>Sisters of Charity of Nazareth</t>
  </si>
  <si>
    <t>10110BR</t>
  </si>
  <si>
    <t>Catechetical Sisters of Arogyamatha</t>
  </si>
  <si>
    <t>10110BS</t>
  </si>
  <si>
    <t>Diocese of Gumaca</t>
  </si>
  <si>
    <t>10110BT</t>
  </si>
  <si>
    <t>Daughters of Mary - Tabora</t>
  </si>
  <si>
    <t>10110BU</t>
  </si>
  <si>
    <t>Benedictine Sisters of St. Agnes</t>
  </si>
  <si>
    <t>10110BV</t>
  </si>
  <si>
    <t>Prelature of Esquel</t>
  </si>
  <si>
    <t>10110BW</t>
  </si>
  <si>
    <t>Little Sisters of St. Francis of Assisi</t>
  </si>
  <si>
    <t>10110BX</t>
  </si>
  <si>
    <t>Sisters of Mary Immaculate of Nyeri</t>
  </si>
  <si>
    <t>10110BY</t>
  </si>
  <si>
    <t>Dominican Sisters of St. Catherine of Siena</t>
  </si>
  <si>
    <t>10110BZ</t>
  </si>
  <si>
    <t>Diocese of Muranga</t>
  </si>
  <si>
    <t>Glenmary Home Missioners-Sisters</t>
  </si>
  <si>
    <t>10110CA</t>
  </si>
  <si>
    <t>10110CB</t>
  </si>
  <si>
    <t>Diocese of Guntur</t>
  </si>
  <si>
    <t>10110CC</t>
  </si>
  <si>
    <t>Missionaries of St. Francis de Sales</t>
  </si>
  <si>
    <t>10110CD</t>
  </si>
  <si>
    <t>Diocese of Tanga</t>
  </si>
  <si>
    <t>10110CE</t>
  </si>
  <si>
    <t>Diocese of Obala</t>
  </si>
  <si>
    <t>10110CF</t>
  </si>
  <si>
    <t>Carmelite Nuns of the Holy Trinity</t>
  </si>
  <si>
    <t>10110CG</t>
  </si>
  <si>
    <t>Mary Queen of Heaven Missionaries</t>
  </si>
  <si>
    <t>10110CH</t>
  </si>
  <si>
    <t>Archdiocese of Kampala-Uganda</t>
  </si>
  <si>
    <t>10110CI</t>
  </si>
  <si>
    <t>Diocese of Malindi-Kenya</t>
  </si>
  <si>
    <t>10110CJ</t>
  </si>
  <si>
    <t>Congregation of the Sisters of St. Michael the Archangel</t>
  </si>
  <si>
    <t>10110CK</t>
  </si>
  <si>
    <t>Missionary Sisters of Divine Providence</t>
  </si>
  <si>
    <t>10110CL</t>
  </si>
  <si>
    <t>Sisters of St. Francis Oldenburg</t>
  </si>
  <si>
    <t>10110CM</t>
  </si>
  <si>
    <t>School Sisters of St. Francis</t>
  </si>
  <si>
    <t>10110CN</t>
  </si>
  <si>
    <t>Sisters of St. Joseph of Carondelet</t>
  </si>
  <si>
    <t>10110CO</t>
  </si>
  <si>
    <t>Archdiocese of Capiz - Philippines</t>
  </si>
  <si>
    <t>10110CP</t>
  </si>
  <si>
    <t>Archdiocese of Kumasi - Ghana</t>
  </si>
  <si>
    <t>10110CQ</t>
  </si>
  <si>
    <t>10110CR</t>
  </si>
  <si>
    <t>10110CS</t>
  </si>
  <si>
    <t>10110CU</t>
  </si>
  <si>
    <t>Diocese of Eldoret-Kenya</t>
  </si>
  <si>
    <t>10110CV</t>
  </si>
  <si>
    <t>Divine Word Missionaries</t>
  </si>
  <si>
    <t>10110CW</t>
  </si>
  <si>
    <t>Sisters of St. Francis of Tiffin</t>
  </si>
  <si>
    <t>10110CX</t>
  </si>
  <si>
    <t>Pallottine Missionary Center</t>
  </si>
  <si>
    <t>10110CY</t>
  </si>
  <si>
    <t>Institute of the Incarnate Word</t>
  </si>
  <si>
    <t>10110CZ</t>
  </si>
  <si>
    <t>Congregation of the Blessed Sacrament</t>
  </si>
  <si>
    <t>Senior Retreat - Arch</t>
  </si>
  <si>
    <t>Disasters Emergency Collection 2018 - Second Collection</t>
  </si>
  <si>
    <t>Trinity Dome - Second Collection</t>
  </si>
  <si>
    <t>National School Lunch Program NSLP LUNCH</t>
  </si>
  <si>
    <t>School Breakfast Program (SBP)</t>
  </si>
  <si>
    <t>Summer Food Service Program for Children (SFSP)</t>
  </si>
  <si>
    <t>Child and Adult Care Food Program (CACFP)</t>
  </si>
  <si>
    <t>Fresh Fruit and Vegetable Program (FFVP)</t>
  </si>
  <si>
    <t>National School Lunch Program NSLP SNACK</t>
  </si>
  <si>
    <t>10144U</t>
  </si>
  <si>
    <t>Lilly Phase 2 - Ministerial Excellence Fund Donations (Rev) or Grants Awarded (Exp)</t>
  </si>
  <si>
    <t>10144V</t>
  </si>
  <si>
    <t>Lilly Phase 2 - MEF Accumulated Donations Carryover from Phase 1</t>
  </si>
  <si>
    <t>10144W</t>
  </si>
  <si>
    <t>Lilly Phase 2 - Unspent Grant Funds Carryover from Phase 1</t>
  </si>
  <si>
    <t>Ascension Gift $205K Fall 2018</t>
  </si>
  <si>
    <t>Summer Food Service Program for Children (SFSP) (NDAA - MTCA) 16-17 ONLY</t>
  </si>
  <si>
    <t>Child and Adult Care Food Program (CACFP) (NDAA - MTCA) 17-18 ONLY</t>
  </si>
  <si>
    <t>National School Lunch Program NSLP LUNCH (NDAA - MTCA) 17-18 ONLY</t>
  </si>
  <si>
    <t>School Breakfast Program (SBP) (NDAA - MTCA) 17-18 ONLY</t>
  </si>
  <si>
    <t>Fresh Fruit and Vegetable Program (FFVP) (NDAA - MTCA) 17-18 ONLY</t>
  </si>
  <si>
    <t>National School Lunch Program NSLP SNACK (NDAA - MTCA) 17-18 ONLY</t>
  </si>
  <si>
    <t>Simple Soup &amp; Bread Luncheon - Crisis Office</t>
  </si>
  <si>
    <t>MTCA/NDAA Xtravaganza Fundraiser</t>
  </si>
  <si>
    <t>Community Coffee House - CCTC</t>
  </si>
  <si>
    <t>World Refugee Day - CCI</t>
  </si>
  <si>
    <t>Pilot Sustainability Program - Arch</t>
  </si>
  <si>
    <t>Bob Coffman Golf - SEC</t>
  </si>
  <si>
    <t>OSV Hispanic Ministry for Youth and Young Adults</t>
  </si>
  <si>
    <t>Puzzle Fundraiser - Becky's Place</t>
  </si>
  <si>
    <t>Transitional Housing Services - HFS</t>
  </si>
  <si>
    <t>Outings - ACP</t>
  </si>
  <si>
    <t>Program Items - ACP</t>
  </si>
  <si>
    <t>Campaign for Human Development (CCHD) - Arch</t>
  </si>
  <si>
    <t>United Catholic Appeal Restricted Activity</t>
  </si>
  <si>
    <t>Corrections Ministry Restricted Gifts - Arch</t>
  </si>
  <si>
    <t>Hospice and Palliative Care Restricted Activity - Arch</t>
  </si>
  <si>
    <t>6/30/18 Net Assets w Donor Restriction released in FY2019</t>
  </si>
  <si>
    <t>A Promise to Keep (Restricted Activity) - Arch</t>
  </si>
  <si>
    <t>CASA Birthday in a Box - CCTC</t>
  </si>
  <si>
    <t>Brute Kitchen Renovations 12/2017 Gift</t>
  </si>
  <si>
    <t>CGA - Restricted Balance</t>
  </si>
  <si>
    <t>Endowment - Restricted Balance</t>
  </si>
  <si>
    <t>Restricted Contributions for Endowment</t>
  </si>
  <si>
    <t>Play Therapy Restricted Gift 7/19 - CCB</t>
  </si>
  <si>
    <t>Hare Family Charitable Trust Literacy Lab (NDAA - MTCA)</t>
  </si>
  <si>
    <t>Brute Renovations 12/2018 Gift</t>
  </si>
  <si>
    <t>Disaster Relief - CCUSA 2018 Disasters</t>
  </si>
  <si>
    <t>WVCF Lift-gate Grant - THCCFB</t>
  </si>
  <si>
    <t>SMCC Opus Foundation Grant</t>
  </si>
  <si>
    <t>Nutrition Program Carryover Balance (MTCA - NDAA)</t>
  </si>
  <si>
    <t>Horse Barn Construction Restricted Gift - CYO Camp</t>
  </si>
  <si>
    <t>Lake Shore Project - CYO Camp</t>
  </si>
  <si>
    <t>BINGO Fundraiser - CYO</t>
  </si>
  <si>
    <t>TopGolf Fundraiser - CYO</t>
  </si>
  <si>
    <t>Hurricane Dorian Second Collection</t>
  </si>
  <si>
    <t>Trade Mitigation Program</t>
  </si>
  <si>
    <t>PNC Grow Up Great Grant - Pre-K Field Trips - MTCA</t>
  </si>
  <si>
    <t>10212A</t>
  </si>
  <si>
    <t>10212B</t>
  </si>
  <si>
    <t>10212C</t>
  </si>
  <si>
    <t>10212D</t>
  </si>
  <si>
    <t>10212E</t>
  </si>
  <si>
    <t>10212F</t>
  </si>
  <si>
    <t>10212G</t>
  </si>
  <si>
    <t>10212H</t>
  </si>
  <si>
    <t>10212I</t>
  </si>
  <si>
    <t>10212J</t>
  </si>
  <si>
    <t>10212K</t>
  </si>
  <si>
    <t>10212L</t>
  </si>
  <si>
    <t>10212M</t>
  </si>
  <si>
    <t>UWCI Family Opportunity Grant</t>
  </si>
  <si>
    <t>Legacy Gala</t>
  </si>
  <si>
    <t>Celebrate Brute</t>
  </si>
  <si>
    <t>Management Fee Revenue</t>
  </si>
  <si>
    <t>School Tuition Revenue</t>
  </si>
  <si>
    <t>Vision Claims</t>
  </si>
  <si>
    <t>Income Tax Expense</t>
  </si>
  <si>
    <t>Athletics (General) - CYO</t>
  </si>
  <si>
    <t>Basketball - CYO Athletics</t>
  </si>
  <si>
    <t>Volleyball - CYO Athletics</t>
  </si>
  <si>
    <t>Football - CYO Athletics</t>
  </si>
  <si>
    <t>Kickball - CYO Athletics</t>
  </si>
  <si>
    <t>Soccer - CYO Athletics</t>
  </si>
  <si>
    <t>Cross Country - CYO Athletics</t>
  </si>
  <si>
    <t>Track &amp; Field - CYO Athletics</t>
  </si>
  <si>
    <t>Wrestling - CYO Athletics</t>
  </si>
  <si>
    <t>Baseball - CYO Athletics</t>
  </si>
  <si>
    <t>Softball - CYO Athletics</t>
  </si>
  <si>
    <t>Enrichment (General) - CYO</t>
  </si>
  <si>
    <t>Music Contest - CYO Enrichment</t>
  </si>
  <si>
    <t>Chess - CYO Enrichment</t>
  </si>
  <si>
    <t>Science Fair - CYO Enrichment</t>
  </si>
  <si>
    <t>Legacy Gala Event - Arch</t>
  </si>
  <si>
    <t>Instructional - Special Areas - MTCA</t>
  </si>
  <si>
    <t>United Catholic Appeal 20-21 - Arch</t>
  </si>
  <si>
    <t>United Catholic Appeal 21-22 - Arch</t>
  </si>
  <si>
    <t>United Catholic Appeal 22-23 - Arch</t>
  </si>
  <si>
    <t>(blank)</t>
  </si>
  <si>
    <t>Account Type &amp; Restriction</t>
  </si>
  <si>
    <t>2-With Donor Restriction</t>
  </si>
  <si>
    <t>1-Without Donor Restriction</t>
  </si>
  <si>
    <t>Without Donor Restriction</t>
  </si>
  <si>
    <t>With Donor Restriction</t>
  </si>
  <si>
    <t>Lay Retirement &amp; Misc. Benefits-Arch</t>
  </si>
  <si>
    <t>Propagation of Faith - Mass Stipends</t>
  </si>
  <si>
    <t>Pooled Checking Program - Arch</t>
  </si>
  <si>
    <t>Youth Ministry Admin - Arch</t>
  </si>
  <si>
    <t>Intercultural Ministry Admin - Arch</t>
  </si>
  <si>
    <t>Human Life and Dignity Admin HLD - Arch</t>
  </si>
  <si>
    <t>Marriage and Family Life Admin MFL -Arch</t>
  </si>
  <si>
    <t>Hospice Palliative Care HLD - Arch</t>
  </si>
  <si>
    <t>Health Ministries HLD - Arch</t>
  </si>
  <si>
    <t>Marriage Prep MFL - Arch</t>
  </si>
  <si>
    <t>Project Rachel HLD - Arch</t>
  </si>
  <si>
    <t>Natural Family Planning MFL - Arch</t>
  </si>
  <si>
    <t>Corrections Ministry HLD - Arch</t>
  </si>
  <si>
    <t>Birthline HLD - Arch</t>
  </si>
  <si>
    <t>Marriage and Family Enrichment MFL- Arch</t>
  </si>
  <si>
    <t>Healing Ministry Divorce/Grief MFL -Arch</t>
  </si>
  <si>
    <t>Co-Workers in the Vineyard - Arch</t>
  </si>
  <si>
    <t>Donated Rent - Third Party (Non-cash contribution)</t>
  </si>
  <si>
    <t>Arch Grant Recipient</t>
  </si>
  <si>
    <t>Wages - Temporary (Staffing Co) / Substitute</t>
  </si>
  <si>
    <t>Professional Fees - Accounting / Audit / Tax</t>
  </si>
  <si>
    <t>Officiating - Referee Fees</t>
  </si>
  <si>
    <t>Program Expense - Rental of Facilities and Equipment</t>
  </si>
  <si>
    <t>Introduction</t>
  </si>
  <si>
    <t>How to Save the File</t>
  </si>
  <si>
    <t xml:space="preserve">Save this Budget File to your computer and re-name the Excel file based on the program or programs included. E.g. If budgeting for Location 100 Archdiocese of Indianapolis, Program 1092 Office of Accounting Services, the file name would be '100-1092 OAS.xlsx'. Multiple programs can be included in a single Excel file, or you can save multiple Excel files (one for each program). If including multiple programs in a single Excel file, please provide an informative file name such as 'Intercultural Ministry programs - multiple.xlsx'. </t>
  </si>
  <si>
    <t>Contents of this File</t>
  </si>
  <si>
    <r>
      <rPr>
        <i/>
        <sz val="10"/>
        <color rgb="FF000000"/>
        <rFont val="Arial"/>
        <family val="2"/>
      </rPr>
      <t xml:space="preserve">Review current year results against budget. </t>
    </r>
    <r>
      <rPr>
        <sz val="10"/>
        <color indexed="8"/>
        <rFont val="Arial"/>
        <family val="2"/>
      </rPr>
      <t>How accurate is your current year budget in relation to current year actual results? Check the Budget Preparer Dashboard where you'll find Fiscal Year to Date Budget vs. Actual reports at the Financial Statement Line Item level and the Account Details Level. We recommend starting your review at the Financial Statement Line Item level. If variances exist there, you can look at the Account Details report to identify which specific accounts are behind the variance. Incorporate any knowledge gained into your upcoming year's budget.</t>
    </r>
  </si>
  <si>
    <t>Budget Spreadsheet, with detailed descriptions of revenues and expenses and proper allocation of timing</t>
  </si>
  <si>
    <r>
      <rPr>
        <b/>
        <u/>
        <sz val="10"/>
        <color indexed="8"/>
        <rFont val="Arial"/>
        <family val="2"/>
      </rPr>
      <t>Budgeting Instructions:</t>
    </r>
    <r>
      <rPr>
        <sz val="10"/>
        <color indexed="8"/>
        <rFont val="Arial"/>
        <family val="2"/>
      </rPr>
      <t xml:space="preserve"> Include in this file any budgeted professional development activities for the upcoming fiscal year, regardless of cost. These costs </t>
    </r>
    <r>
      <rPr>
        <b/>
        <u/>
        <sz val="10"/>
        <color indexed="8"/>
        <rFont val="Arial"/>
        <family val="2"/>
      </rPr>
      <t xml:space="preserve">do not </t>
    </r>
    <r>
      <rPr>
        <sz val="10"/>
        <color indexed="8"/>
        <rFont val="Arial"/>
        <family val="2"/>
      </rPr>
      <t>need to be budgeted in your budget area, as OAS will accumulate these costs from all departments and budget for them in the Professional Development budget (Program 1102). Complete this form along with the other budget files per the 'Instructions and Checklist' tab. This form is used for budgeting purposes only and does NOT represent formal approval of expenditures related to employee professional development. OAS will communicate any modifications to the requested professional development activities at the conclusion of the budgeting process.</t>
    </r>
  </si>
  <si>
    <t>When are budgets due?</t>
  </si>
  <si>
    <t>See below for an example of a completed Budget Spreadsheet Tab (using fictitious costs and descriptions).</t>
  </si>
  <si>
    <t>Note: This tab is for OAS use only. Budget preparers do not need to do anything with this information. However, you can right click in Cell E4 and select 'Refresh' to see totals by month for your program.</t>
  </si>
  <si>
    <t>Do salaries and wages expense, FICA, and health insurance expense per the Salary Spreadsheet agree to what is budgeted in the Budget Spreadsheet?</t>
  </si>
  <si>
    <t>Have you budgeted for all of the expected professional development expense for your employees? A reminder for Catholic Center Departments that these costs should NOT be included in your individual budgets for travel, mileage, registration fees, meals, etc., but should be captured in the Professional Development tab of this workbook.</t>
  </si>
  <si>
    <t>Have you reviewed your budgets for revenues and expenses that are not incurred evenly over 12 months? For those that are not incurred evenly each month, be sure to update the Allocation Method within the Budget Spreadsheet accordingly. Attention to detail in this area will save you time down the road in your review of budget to actual variances in the upcoming fiscal year.</t>
  </si>
  <si>
    <t>Have you provided a sufficiently detailed explanation/support for all budgeted revenues or expenses? Explain the basis for how you arrived at your budgeted amount on the 'Budget Spreadsheet' tab.</t>
  </si>
  <si>
    <t>Detailed Description of Revenue or Expense, including budget assumptions</t>
  </si>
  <si>
    <t>Young Adult Ministry - Arch</t>
  </si>
  <si>
    <t>Parish Social Ministry (Charities)- Arch</t>
  </si>
  <si>
    <t>COVID-19 Financial Assistance</t>
  </si>
  <si>
    <t>Creation Care Ministry - Arch</t>
  </si>
  <si>
    <t>Legal - Arch</t>
  </si>
  <si>
    <t>BBurkert</t>
  </si>
  <si>
    <t>Johnson, Eric</t>
  </si>
  <si>
    <t>DBethuram</t>
  </si>
  <si>
    <t>JMoore</t>
  </si>
  <si>
    <t>PBeidelman</t>
  </si>
  <si>
    <t>BStumpf</t>
  </si>
  <si>
    <t>JNewton</t>
  </si>
  <si>
    <t>Contra-Contribution Revenue</t>
  </si>
  <si>
    <t>Gain - Forgiveness of Related Party Loan / Payable Obligation</t>
  </si>
  <si>
    <t>Program Fees - Tuition Discounts / Scholarships (Contra-Revenue)</t>
  </si>
  <si>
    <t>School Tuition Discounts / Scholarships (Contra-Revenue)</t>
  </si>
  <si>
    <t>Fundraising Events Expense - Rent / Facility Costs</t>
  </si>
  <si>
    <t>Fundraising Events Expense - Food and Beverage</t>
  </si>
  <si>
    <t>Fundraising Events Expense - Entertainment</t>
  </si>
  <si>
    <t>Fundraising Events Expense - Cash Prizes</t>
  </si>
  <si>
    <t>Fundraising Events Expense - Noncash Prizes</t>
  </si>
  <si>
    <t>Fundraising Events Expense - Other Direct Expenses</t>
  </si>
  <si>
    <t>Investment Income (Agencies Only)</t>
  </si>
  <si>
    <t>Direct Investment Expenses (contra-revenue)</t>
  </si>
  <si>
    <t>Stop Loss Proceeds Received - Medical (Contra-Expense)</t>
  </si>
  <si>
    <t>Rebates Received - Pharmacy (Contra-Expense)</t>
  </si>
  <si>
    <t>Building Cleaning/Janitorial Expense</t>
  </si>
  <si>
    <t>Sales Tax Expense</t>
  </si>
  <si>
    <t>Parish Assistance Fund (donor-restricted) - CYO</t>
  </si>
  <si>
    <t>Campership Appeal (donor-restricted) - CYO Camp</t>
  </si>
  <si>
    <t>Angel Campership (donor-restricted) - CYO Camp</t>
  </si>
  <si>
    <t>Inclusion Grant (unrestricted) - CYO Camp</t>
  </si>
  <si>
    <t>Endowment Distributions Received (donor-restricted for camperships) - CYO Camp</t>
  </si>
  <si>
    <t>Discalced Carmelite Friars-Manjummel Province India</t>
  </si>
  <si>
    <t>Archdiocese of Tororo</t>
  </si>
  <si>
    <t>Diocese of Punalur</t>
  </si>
  <si>
    <t>Piarist Fathers-Appalachia</t>
  </si>
  <si>
    <t>10110DA</t>
  </si>
  <si>
    <t>Diocese of Dodoma</t>
  </si>
  <si>
    <t>10110DB</t>
  </si>
  <si>
    <t>Diocese of Chipata-Zambia</t>
  </si>
  <si>
    <t>10110DC</t>
  </si>
  <si>
    <t>Brothers of St. Charles Lwanga</t>
  </si>
  <si>
    <t>10110DD</t>
  </si>
  <si>
    <t>Archdiocese of Bulawayo-Zimbabwe</t>
  </si>
  <si>
    <t>10110DE</t>
  </si>
  <si>
    <t>Diocese of Eluru-India</t>
  </si>
  <si>
    <t>10110DF</t>
  </si>
  <si>
    <t>Sisters of Notre Dame-Chardon</t>
  </si>
  <si>
    <t>10110DG</t>
  </si>
  <si>
    <t>10110DH</t>
  </si>
  <si>
    <t>Discalced Carmelite Friars-Kenya Mission</t>
  </si>
  <si>
    <t>10110DI</t>
  </si>
  <si>
    <t>Diocese of Kannur - India</t>
  </si>
  <si>
    <t>10110DJ</t>
  </si>
  <si>
    <t>Congo Helping Hands Inc.</t>
  </si>
  <si>
    <t>10110DK</t>
  </si>
  <si>
    <t>Fraternity of the Poor of Jesus Christ</t>
  </si>
  <si>
    <t>10110DL</t>
  </si>
  <si>
    <t>Diocese of Same-Tanzania</t>
  </si>
  <si>
    <t>10110DM</t>
  </si>
  <si>
    <t>10110DN</t>
  </si>
  <si>
    <t>Diocese of Satna-India</t>
  </si>
  <si>
    <t>10110DO</t>
  </si>
  <si>
    <t>Daughters of the Compassionate Lord Jesus</t>
  </si>
  <si>
    <t>10110DP</t>
  </si>
  <si>
    <t>The Basilian Fathers Missions</t>
  </si>
  <si>
    <t>10110DQ</t>
  </si>
  <si>
    <t>Archdiocese of Mwanza-Tanzania</t>
  </si>
  <si>
    <t>10110DR</t>
  </si>
  <si>
    <t>Diocese of Kohima-India</t>
  </si>
  <si>
    <t>10110DS</t>
  </si>
  <si>
    <t>Maryknoll Lay Missioners</t>
  </si>
  <si>
    <t>10110DT</t>
  </si>
  <si>
    <t>10110DU</t>
  </si>
  <si>
    <t>Diocese of Singida-Tanzania</t>
  </si>
  <si>
    <t>10110DV</t>
  </si>
  <si>
    <t>SSVM Missions</t>
  </si>
  <si>
    <t>10110DW</t>
  </si>
  <si>
    <t>Handmaids of the Holy Child Jesus</t>
  </si>
  <si>
    <t>Diocese of Kabale</t>
  </si>
  <si>
    <t>NCYC - Arch</t>
  </si>
  <si>
    <t>Ignite Youth Ministry - Arch</t>
  </si>
  <si>
    <t>World Youth Day - Arch</t>
  </si>
  <si>
    <t>Holy Fire - Arch</t>
  </si>
  <si>
    <t>10144X</t>
  </si>
  <si>
    <t>Lilly Phase 2 - OSV Increased Offertory</t>
  </si>
  <si>
    <t>Homeland Mission Project - Arch</t>
  </si>
  <si>
    <t>Patron Fund (unrestricted) - CYO / CYO Camp</t>
  </si>
  <si>
    <t>Memorial Contributions (unrestricted) - CYO / CYO Camp</t>
  </si>
  <si>
    <t>Legacy Fund (unrestricted) - CYO</t>
  </si>
  <si>
    <t>Ascension St. Vincent Annual Gift</t>
  </si>
  <si>
    <t>Ascension Gift $371k Fall 2019 (F19)</t>
  </si>
  <si>
    <t>AscensionF19 - St. John the Evangelist Garden Door Ministry</t>
  </si>
  <si>
    <t>AscensionF19 - St. Raphael Catholic Medical Guild</t>
  </si>
  <si>
    <t>AscensionF19 - Catholic Charities - Seniors, Refugees, Underserved</t>
  </si>
  <si>
    <t>AscensionF19 - Holy Family Shelter</t>
  </si>
  <si>
    <t>AscensionF19 - Sponsorship - World Refugee Day (CCI)</t>
  </si>
  <si>
    <t>AscensionF19 - Archdiocese of Indianapolis (Low Income students to attend school)</t>
  </si>
  <si>
    <t>AscensionF19 - Human Sexuality Education</t>
  </si>
  <si>
    <t>AscensionF19 - SPRED Religious Education</t>
  </si>
  <si>
    <t>AscensionF19 - Legacy Gala</t>
  </si>
  <si>
    <t>AscensionF19 - NDAA Extravaganza</t>
  </si>
  <si>
    <t>AscensionF19 - Celebrate Brute</t>
  </si>
  <si>
    <t>AscensionF19 - White Mass</t>
  </si>
  <si>
    <t>AscensionF19 - St. John the Evangelist Christkindl Market - Living Nativity</t>
  </si>
  <si>
    <t>Ascension Gift $482k Fall 2020 (F20)</t>
  </si>
  <si>
    <t>10276A</t>
  </si>
  <si>
    <t>AscensionF20 - St. John the Evangelist Garden Door Ministry</t>
  </si>
  <si>
    <t>10276B</t>
  </si>
  <si>
    <t>AscensionF20 - St. Raphael Catholic Medical Guild</t>
  </si>
  <si>
    <t>10276C</t>
  </si>
  <si>
    <t>AscensionF20 - Catholic Charities - Seniors, Refugees, Underserved</t>
  </si>
  <si>
    <t>10276D</t>
  </si>
  <si>
    <t>AscensionF20 - Holy Family Shelter</t>
  </si>
  <si>
    <t>10276E</t>
  </si>
  <si>
    <t>AscensionF20 - Sponsorship - World Refugee Day (CCI)</t>
  </si>
  <si>
    <t>10276F</t>
  </si>
  <si>
    <t>AscensionF20 - Archdiocese of Indianapolis (Low Income students to attend school)</t>
  </si>
  <si>
    <t>10276G</t>
  </si>
  <si>
    <t>AscensionF20 - Archdiocese of Indianapolis (Low Income students to attend NDAA)</t>
  </si>
  <si>
    <t>10276H</t>
  </si>
  <si>
    <t>AscensionF20 - SPRED Religious Education</t>
  </si>
  <si>
    <t>10276I</t>
  </si>
  <si>
    <t>AscensionF20 - Legacy Gala</t>
  </si>
  <si>
    <t>10276J</t>
  </si>
  <si>
    <t>AscensionF20 - NDAA Extracurricular</t>
  </si>
  <si>
    <t>10276K</t>
  </si>
  <si>
    <t>AscensionF20 - Archdiocesan Area of Greatest Need</t>
  </si>
  <si>
    <t>10276L</t>
  </si>
  <si>
    <t>AscensionF20 - White Mass</t>
  </si>
  <si>
    <t>10276M</t>
  </si>
  <si>
    <t>AscensionF20 - St. John the Evangelist Christkindl Market - Living Nativity</t>
  </si>
  <si>
    <t>10276N</t>
  </si>
  <si>
    <t>AscensionF20 - NCYC</t>
  </si>
  <si>
    <t>10214A</t>
  </si>
  <si>
    <t>Legacy Gala - Brute</t>
  </si>
  <si>
    <t>10214B</t>
  </si>
  <si>
    <t>Legacy Gala - Catholic Schools</t>
  </si>
  <si>
    <t>10214C</t>
  </si>
  <si>
    <t>Legacy Gala - Catholic Charities</t>
  </si>
  <si>
    <t>Bloomington Health Foundation Transportation Grant - CCB</t>
  </si>
  <si>
    <t>Strada $5k - SCP</t>
  </si>
  <si>
    <t>Refugee Health Screening Transportation</t>
  </si>
  <si>
    <t>SPRED Dinner Dance</t>
  </si>
  <si>
    <t>COVID-19 Unrestricted Revenues and Expenses</t>
  </si>
  <si>
    <t>UWMC COVID-19 Emergency Relief Phase I - CCB</t>
  </si>
  <si>
    <t>Feeding America - FY20 COVID-19 Network Support - Food Banks</t>
  </si>
  <si>
    <t>Feeding America - FY20 COVID-19 Relief Phase 1 - Soup Kitchen</t>
  </si>
  <si>
    <t>Feeding America - COVID-19 $268,136</t>
  </si>
  <si>
    <t>Elanco Foundation Grant - THCCFB</t>
  </si>
  <si>
    <t>UWCI Basic Needs Grant</t>
  </si>
  <si>
    <t>Reverse Raffle - SECC</t>
  </si>
  <si>
    <t>Gala - SECC</t>
  </si>
  <si>
    <t>Miracle Ball - SMCC</t>
  </si>
  <si>
    <t>Raffle - SMCC</t>
  </si>
  <si>
    <t>Spring Soiree - SMCC</t>
  </si>
  <si>
    <t>Golf Outing - SMCC</t>
  </si>
  <si>
    <t>Ask Event - SMCC</t>
  </si>
  <si>
    <t>COVID-19 SBA Paycheck Protection Program PPP</t>
  </si>
  <si>
    <t>CFBMC Rapid Response 3 ($900) - CCB</t>
  </si>
  <si>
    <t>Shea Family Building Improvement Grant for CC/SPN</t>
  </si>
  <si>
    <t>The Brave Heart Foundation - Food - HFS</t>
  </si>
  <si>
    <t>SEC Tractor Purchase - Matheis Gift</t>
  </si>
  <si>
    <t>Froderman Foundation Racking - THCCFB</t>
  </si>
  <si>
    <t>UWMC COVID-19 Emergency Relief Phase 2 - CCB</t>
  </si>
  <si>
    <t>Garden Party - Becky's Place</t>
  </si>
  <si>
    <t>Fifth Third COVID-19 Grant - CCI</t>
  </si>
  <si>
    <t>Brute Site Plan/Back Entrance Project Dec 2019 Gift</t>
  </si>
  <si>
    <t>UWPC Covid-19 Emergency Assistance - CCTC</t>
  </si>
  <si>
    <t>UWMC COVID-19 Emergency Relief Phase 3 - CCB</t>
  </si>
  <si>
    <t>Fatima High Tea</t>
  </si>
  <si>
    <t>Come Back Stronger ELI Grant - SMCC</t>
  </si>
  <si>
    <t>Feeding America - FY20 COVID-19 Relief Phase 3</t>
  </si>
  <si>
    <t>Feeding America - Retail Product Pickup $65k</t>
  </si>
  <si>
    <t>Into the Heart Youth Ministry - Arch</t>
  </si>
  <si>
    <t>Campference Youth Ministry - Arch</t>
  </si>
  <si>
    <t>Clowes Grant - Refugee Legal Services</t>
  </si>
  <si>
    <t>Morning with Mary - Arch - Catechesis</t>
  </si>
  <si>
    <t>Hurricane Laura 2020 (CCUSA)</t>
  </si>
  <si>
    <t>Beirut Explosion 2020 Second Collection</t>
  </si>
  <si>
    <t>UCA Advance Commitment Event - Arch</t>
  </si>
  <si>
    <t>Annual Fund Dinner - Fatima</t>
  </si>
  <si>
    <t>Gathering of Disciples - Arch - Catechesis</t>
  </si>
  <si>
    <t>Weekend Food Security (NDAA - MTCA)</t>
  </si>
  <si>
    <t>Bidding For Good - Becky's Place</t>
  </si>
  <si>
    <t>Old National Bank Foundation Grant - HFS</t>
  </si>
  <si>
    <t>UWWV Covid Phase 2 - THCCFB</t>
  </si>
  <si>
    <t>Giving Birth to Hope Virtual Fundraiser - SEC</t>
  </si>
  <si>
    <t>The Brave Heart Foundation - SSD - HFS</t>
  </si>
  <si>
    <t>UWMC COVID-19 Emergency Relief Phase 4 - CCB</t>
  </si>
  <si>
    <t>Lilly Endowment - Fund for Indiana youth programs impacted by COVID-19 - CCB</t>
  </si>
  <si>
    <t>Jack Hopkins Recover Forward Grant - CCB</t>
  </si>
  <si>
    <t>Simon (HSFF) - SSD Program - HFS</t>
  </si>
  <si>
    <t>Feeding America - FY20 COVID-19 Relief Phase 4</t>
  </si>
  <si>
    <t>JB Regan Giving Fund - HFS</t>
  </si>
  <si>
    <t>Ascension $25K Gift for Extracurriculars - MTCA</t>
  </si>
  <si>
    <t>COVID Capital Improvements funded by UWCI Grant - CYO Camp</t>
  </si>
  <si>
    <t>Lilly Endowment - Support for COVID-19 emergency relief efforts - CCI</t>
  </si>
  <si>
    <t>Equipment Assistance for Food Authorities</t>
  </si>
  <si>
    <t>CCUSA Francis Fund for Eviction Prevention - Crisis Office</t>
  </si>
  <si>
    <t>PCL-YM Collaborative Business Mtg- Arch - Catechesis</t>
  </si>
  <si>
    <t>St. Barnabas Outreach Ministry - HFS</t>
  </si>
  <si>
    <t>Hoover Family Foundation - HFS</t>
  </si>
  <si>
    <t>2020-2021 Early Intervention Grant (EIG) (NDAA - MTCA)</t>
  </si>
  <si>
    <t>Wrestling</t>
  </si>
  <si>
    <t>Math</t>
  </si>
  <si>
    <t>Science</t>
  </si>
  <si>
    <t>English Language Arts</t>
  </si>
  <si>
    <t>Social Studies</t>
  </si>
  <si>
    <t>Religion</t>
  </si>
  <si>
    <r>
      <rPr>
        <b/>
        <u/>
        <sz val="10"/>
        <rFont val="Arial"/>
        <family val="2"/>
      </rPr>
      <t>Instructions:</t>
    </r>
    <r>
      <rPr>
        <b/>
        <sz val="10"/>
        <rFont val="Arial"/>
        <family val="2"/>
      </rPr>
      <t xml:space="preserve"> </t>
    </r>
    <r>
      <rPr>
        <sz val="10"/>
        <rFont val="Arial"/>
        <family val="2"/>
      </rPr>
      <t>Complete this form for budgeted fixed asset purchases greater than $5,000. Our policy is to capitalize fixed asset purchases greater than $5,000 with a useful life greater than 1 year. Any single item budgeted to be purchased (or aggregated similar items) with a total cost greater than $5,000, e.g. office furniture and fixtures; office equipment; building upgrades; etc. should be included in this Capital Expenditure Budget Form and submitted with your final budget package. Those fixed asset purchases greater than $5,000 do not need to be included as expenses within your budget spreadsheet, as OAS will include them in a Chancery asset purchase and depreciation account. Miscellaneous items purchased at a cost less than $5,000 should be excluded from this form and budgeted within your departmental budget. If you have Capital Expenditure Purchases greater than $5,000, include them here and submit this form with the other budget files per the instructions in the Budget Completion Checklist. This form is used for budgeting purposes only and does NOT represent formal approval of capital expenditures. OAS will communicate any modifications to the requested capital expenditures at the conclusion of the budgeting process.</t>
    </r>
  </si>
  <si>
    <t>Estimated Cost Per Unit</t>
  </si>
  <si>
    <t>This tab only needs to be completed by Catholic Center Departments, which includes Brute and Fatima.</t>
  </si>
  <si>
    <t>Total Cost</t>
  </si>
  <si>
    <t>Names of Employee(s) Attending</t>
  </si>
  <si>
    <r>
      <rPr>
        <b/>
        <u/>
        <sz val="10"/>
        <color rgb="FF000000"/>
        <rFont val="Arial"/>
        <family val="2"/>
      </rPr>
      <t>Useful tips:</t>
    </r>
    <r>
      <rPr>
        <sz val="10"/>
        <color indexed="8"/>
        <rFont val="Arial"/>
        <family val="2"/>
      </rPr>
      <t xml:space="preserve">
1) Use the 'Account Details FYTD Budget v Actual' report from the Intacct Dashboard titled 'Budget Preparer Dashboard' to obtain a listing of all accounts used by your program this year, along with the current year budget amount and FYTD actuals. That report can be exported out of the Dashboard and into Excel by clicking the magnifying glass in the top right corner of the report within the Intacct Dashboard. Account numbers can be copied from the Excel Revenues and Expenses Detailed report and pasted below. Do not copy and paste the account name, just the account number.
2) Use the 'Expenses by Vendor' report from the Intacct Dashboard titled 'Budget Preparer Dashboard' to see a breakout of vendors and amounts for each expense line item. This is helpful in understanding the composition of your current year spending activity.
3) Refer to the 'Dimension Listings' tab within this file for a complete list of Locations, Programs, Accounts, and Project_Grants.</t>
    </r>
  </si>
  <si>
    <t>Formula</t>
  </si>
  <si>
    <t xml:space="preserve">Formula-driven, copy and paste values into the Import file
</t>
  </si>
  <si>
    <t>Acct # (5 Digit)</t>
  </si>
  <si>
    <t>BUDGET_ID</t>
  </si>
  <si>
    <t>ACCT_NO</t>
  </si>
  <si>
    <t>DEPT_ID</t>
  </si>
  <si>
    <t>LOCATION_ID</t>
  </si>
  <si>
    <t>GLDIMRESTRICTION</t>
  </si>
  <si>
    <t>PROJECTID</t>
  </si>
  <si>
    <t>Annual Budget</t>
  </si>
  <si>
    <t>&lt;--Enter the prior year budgeted change in net assets from the Budget Preparer Dashboard (using a 6/30/2021 date filter and the appropriate program filter)</t>
  </si>
  <si>
    <t>School Year (10 Months)</t>
  </si>
  <si>
    <t>budgets@archindy.org</t>
  </si>
  <si>
    <t>Are hours budgeted for hourly employees in the salary spreadsheet? Are the hours budgeted reasonable based on upcoming fiscal year plans and historical average hours (this data point is provided in the salary spreadsheet).</t>
  </si>
  <si>
    <t>Capital Campaign Name TBD - Arch</t>
  </si>
  <si>
    <t>United Catholic Appeal 23-24 - Arch</t>
  </si>
  <si>
    <t>United Catholic Appeal 24-25 - Arch</t>
  </si>
  <si>
    <t>United Catholic Appeal 25-26 - Arch</t>
  </si>
  <si>
    <t>Fundraising Events Revenue - Merchandise Sales</t>
  </si>
  <si>
    <t>Gain on early forgiveness of debt</t>
  </si>
  <si>
    <t>10110DX</t>
  </si>
  <si>
    <t>10110DY</t>
  </si>
  <si>
    <t>10110DZ</t>
  </si>
  <si>
    <t>10110EA</t>
  </si>
  <si>
    <t>10110EB</t>
  </si>
  <si>
    <t>10110EC</t>
  </si>
  <si>
    <t>10110ED</t>
  </si>
  <si>
    <t>10110EE</t>
  </si>
  <si>
    <t>10110EF</t>
  </si>
  <si>
    <t>10110EG</t>
  </si>
  <si>
    <t>10110EH</t>
  </si>
  <si>
    <t>10110EI</t>
  </si>
  <si>
    <t>10110EJ</t>
  </si>
  <si>
    <t>10110EK</t>
  </si>
  <si>
    <t>10110EL</t>
  </si>
  <si>
    <t>10110EM</t>
  </si>
  <si>
    <t>10110EN</t>
  </si>
  <si>
    <t>10348A</t>
  </si>
  <si>
    <t>10348B</t>
  </si>
  <si>
    <t>10348C</t>
  </si>
  <si>
    <t>10348D</t>
  </si>
  <si>
    <t>10348E</t>
  </si>
  <si>
    <t>10348F</t>
  </si>
  <si>
    <t>10348G</t>
  </si>
  <si>
    <t>10348H</t>
  </si>
  <si>
    <t>10348I</t>
  </si>
  <si>
    <t>10348J</t>
  </si>
  <si>
    <t>10348K</t>
  </si>
  <si>
    <t>10348L</t>
  </si>
  <si>
    <t>10348M</t>
  </si>
  <si>
    <t>10348N</t>
  </si>
  <si>
    <t>10348O</t>
  </si>
  <si>
    <t>10356H</t>
  </si>
  <si>
    <t>10356X</t>
  </si>
  <si>
    <t>Refugee Preventive Health Reimbursable</t>
  </si>
  <si>
    <t>Arua Diocese Media Centre</t>
  </si>
  <si>
    <t>Diocese of Obuasi-Ghana</t>
  </si>
  <si>
    <t>Franciscan Sisters of St. Bernadette</t>
  </si>
  <si>
    <t>Franciscan Sisters of the Immaculate Heart of Mary (FIH)</t>
  </si>
  <si>
    <t>St. Dominic Mission Society</t>
  </si>
  <si>
    <t>Diocese of Calicut-India</t>
  </si>
  <si>
    <t>DIOCESE OF SORSOGON-PHILIPPINES</t>
  </si>
  <si>
    <t>Augustinians of the Assumption</t>
  </si>
  <si>
    <t>Brothers of the Sacred Heart</t>
  </si>
  <si>
    <t>Diocese of Maiduguri-Nigeria</t>
  </si>
  <si>
    <t>Diocese of Quilon-India</t>
  </si>
  <si>
    <t>Franciscan Mission Service</t>
  </si>
  <si>
    <t>Dominican Sisters of Mary Immaculate</t>
  </si>
  <si>
    <t>Tamilnadu Carmelite Province</t>
  </si>
  <si>
    <t>Missionaries of St. Charles - Scalabrinians</t>
  </si>
  <si>
    <t>Amruthavani Communications Centre</t>
  </si>
  <si>
    <t>Ascension $50K Gift for NDAA Scholarships - MTCA</t>
  </si>
  <si>
    <t>Ascension $15K Gift for Extracurriculars - MTCA</t>
  </si>
  <si>
    <t>Ascension Gift $506.5k Fall 2021 (F21)</t>
  </si>
  <si>
    <t>AscensionF21 - St. John the Evangelist Garden Door Ministry</t>
  </si>
  <si>
    <t>AscensionF21 - St. Raphael Catholic Medical Guild</t>
  </si>
  <si>
    <t>AscensionF21 - Catholic Charities - Seniors, Refugees, Underserved</t>
  </si>
  <si>
    <t>AscensionF21 - Holy Family Shelter</t>
  </si>
  <si>
    <t>AscensionF21 - Afghan Parolee Support (CCI)</t>
  </si>
  <si>
    <t>AscensionF21 - Archdiocese of Indianapolis (Low Income students to attend school)</t>
  </si>
  <si>
    <t>AscensionF21 - Archdiocese of Indianapolis (Low Income students to attend NDAA)</t>
  </si>
  <si>
    <t>AscensionF21 - SPRED Religious Education</t>
  </si>
  <si>
    <t>AscensionF21 - Legacy Gala</t>
  </si>
  <si>
    <t>AscensionF21 - NDAA Extracurricular</t>
  </si>
  <si>
    <t>AscensionF21 - Archdiocesan Area of Greatest Need</t>
  </si>
  <si>
    <t>AscensionF21 - White Mass</t>
  </si>
  <si>
    <t>AscensionF21 - St. John the Evangelist Christkindl Market - Living Nativity</t>
  </si>
  <si>
    <t>AscensionF21 - NCYC</t>
  </si>
  <si>
    <t>AscensionF21 - Sponsorship - World Refugee Day (CCI)</t>
  </si>
  <si>
    <t>Golf Fore Faith Outing - OCS (Arch)</t>
  </si>
  <si>
    <t>Raffle - CCTC</t>
  </si>
  <si>
    <t>Emergency Relief $2,500 (Community Foundation) - Becky's Place</t>
  </si>
  <si>
    <t>Embark - Youth Ministry - Arch</t>
  </si>
  <si>
    <t>Feeding America - FY21 Child &amp; Family Feeding Program Grant $90k</t>
  </si>
  <si>
    <t>UW Grant for COVID Facilities Project March 2021 - CYO Camp</t>
  </si>
  <si>
    <t>IN Curricular Material Reimbursement Grant (MTCA - NDAA)</t>
  </si>
  <si>
    <t>Roncalli $4,500 Food Insecurity Gift for Crisis Office - CCI</t>
  </si>
  <si>
    <t>GYM HVAC Project - CYO</t>
  </si>
  <si>
    <t>CARE Grant - USCCB / MRS - Charities Secretariat - Arch</t>
  </si>
  <si>
    <t>Quick Quack - CCTH</t>
  </si>
  <si>
    <t>Cheers for Charity - CCTH</t>
  </si>
  <si>
    <t>Orange Friday - THCCFB</t>
  </si>
  <si>
    <t>Feast Day Appeal - Fatima</t>
  </si>
  <si>
    <t>Hearts &amp; Hands - Case Management - HFS</t>
  </si>
  <si>
    <t>Pandemic Assistance $2,000 (Community Foundation) - Becky's Place</t>
  </si>
  <si>
    <t>Workforce Development $5,000 (Community Foundation) - Becky's Place</t>
  </si>
  <si>
    <t>Kroger Foundation - THCCFB</t>
  </si>
  <si>
    <t>Hearts &amp; Hands - Food - HFS</t>
  </si>
  <si>
    <t>Book Fair (NDAA - MTCA)</t>
  </si>
  <si>
    <t>Domestic Violence Network Restricted Gift - HFS</t>
  </si>
  <si>
    <t>Feeding America - FY21 Multi-Donor Strategic Capacity Building Services</t>
  </si>
  <si>
    <t>Griffin Ride - SEC</t>
  </si>
  <si>
    <t>Noyes Foundation - SSD - HFS</t>
  </si>
  <si>
    <t>Shaw-Burckhardt-Brenner Foundation - HFS</t>
  </si>
  <si>
    <t>Hearts &amp; Hands (NDAA - MTCA)</t>
  </si>
  <si>
    <t>Glick - SSD - HFS</t>
  </si>
  <si>
    <t>Hearts &amp; Hands Children's Needs - HFS</t>
  </si>
  <si>
    <t>Infrastructure Fund (CCF Expendable Fund)</t>
  </si>
  <si>
    <t>Ministry Priority Fund (CCF Expendable Fund)</t>
  </si>
  <si>
    <t>NFP Scholarships - MFL - Arch</t>
  </si>
  <si>
    <t>Disaster Relief - CCUSA 2021 FloodTornado</t>
  </si>
  <si>
    <t>Blacktop Play Area Grant - Hare Family Charitable Trust(NDAA - MTCA)</t>
  </si>
  <si>
    <t>Brute Bells Renovation Project May 2021 Gift</t>
  </si>
  <si>
    <t>Johnson County Community Foundation - Promote Adoption - SEC</t>
  </si>
  <si>
    <t>MHS Technology Sponsor - HFS</t>
  </si>
  <si>
    <t>Propagation of the Faith DAF 312-0483 Qualifying Expenditure</t>
  </si>
  <si>
    <t>Marion County Public Health Dept - SSD - HFS</t>
  </si>
  <si>
    <t>Brute Boiler Replacement Project Aug21 Pledge</t>
  </si>
  <si>
    <t>Haiti Earthquake 2021 - Second Collection</t>
  </si>
  <si>
    <t>Dining for Hope - Becky's Place</t>
  </si>
  <si>
    <t>Golf Scramble - CCB</t>
  </si>
  <si>
    <t>HVAC Grant funded by UWCI - CYO Camp</t>
  </si>
  <si>
    <t>UWSCI COVID-19 Emergency Relief Wave 2</t>
  </si>
  <si>
    <t>IUW Wave 2 COVID-19 Economic Relief Initiative Perry County - CCTC</t>
  </si>
  <si>
    <t>EANS</t>
  </si>
  <si>
    <t>Afghan Evacuees Contributions (Second Collection for Mission Office)</t>
  </si>
  <si>
    <t>CAIN - Camp Atterbury Afghan Evacuees USCCB</t>
  </si>
  <si>
    <t>UWMC Covid-19 Emergency Relief Phase 5 - CCB</t>
  </si>
  <si>
    <t>Brute Holy Land Trip</t>
  </si>
  <si>
    <t>Advent Retreat for Ecclesial Ministers- Arch - Catechesis</t>
  </si>
  <si>
    <t>Becky's Place Open House</t>
  </si>
  <si>
    <t>Evening of Lights - Arch - OSD/CCF</t>
  </si>
  <si>
    <t>Buckingham Foundation Rental Assistance - HFS</t>
  </si>
  <si>
    <t>UWWV COVID-19 Emergency Fund, Wave 2 - THCCFB</t>
  </si>
  <si>
    <t>Coats (Susnjara Gift) - CCTC</t>
  </si>
  <si>
    <t>Turkeys (St. Augustine Gift) - CCTC</t>
  </si>
  <si>
    <t>EANS Grant Tracking Prg 1015</t>
  </si>
  <si>
    <t>APA - Afghan Placement Assistance - CCI</t>
  </si>
  <si>
    <t>Medical Health Services - Rent &amp; Utility - HFS</t>
  </si>
  <si>
    <t>Technology Project Grant funded by UWCI - CYO Camp</t>
  </si>
  <si>
    <t>Citizenship Education and Training</t>
  </si>
  <si>
    <t>Kentucky Tornado</t>
  </si>
  <si>
    <t>TJX Foundation - SSD - HFS</t>
  </si>
  <si>
    <t>PHA Healthy Hunger Relief Grant</t>
  </si>
  <si>
    <t>Lilly Phase 3 - Fees - Leadership 360</t>
  </si>
  <si>
    <t>Lilly Phase 3 - Offertory Recovery Programs (OSV)</t>
  </si>
  <si>
    <t>CDC Addressing COVID-19 Health Disparities Initiative</t>
  </si>
  <si>
    <t>Witchger - Weekend Meals Program (NDAA-MTCA)</t>
  </si>
  <si>
    <t>Witchger - Wit &amp; Wisdom Reading Program (NDAA-MTCA)</t>
  </si>
  <si>
    <t>Robbins Christmas Gift - Becky's Place</t>
  </si>
  <si>
    <t>Zimet Charitable Fund - Rent Assistance - Crisis Office</t>
  </si>
  <si>
    <t>Prisoner Re-Entry - Corrections Ministry - Arch</t>
  </si>
  <si>
    <t>CCUSA Haitian Earthquake Grant</t>
  </si>
  <si>
    <t>Budgeted 23-24 Net Income (Loss)</t>
  </si>
  <si>
    <t xml:space="preserve">After reviewing your financial reports on the Budget Preparer Dashboard in Intacct, we are recommending starting with the Budget Spreadsheet tab and entering all of the various revenues and expenses you expect to earn/incur in the upcoming fiscal year. This is to be done at a detailed level. It is okay, in fact, it is encouraged, to have more than one row for each account. For example, it wouldn't be uncommon to have 5 or more rows associated with acct 51000 Professional Fees. You'll differentiate amounts, descriptions , and timing allocation for each. The reason we recommend starting with a detailed listing of revenues and expenses is that you can't really say "I'm going to spend $10,000 on professional fees" without knowing what makes up the $10,000. It is more intuitive to start with the detail and list out the different types of activities (e.g. audit fee for $5,000, tax prep fees for $2,000, and IT support for $3,000) that will then total up to your annual revenue or expenditure. </t>
  </si>
  <si>
    <t>Brian Disney (EE)</t>
  </si>
  <si>
    <t>FY18-19 ONLY Athletics/Enrichment - CYO</t>
  </si>
  <si>
    <t>Krokos, Mike (EE)</t>
  </si>
  <si>
    <t>Jenny Zelik</t>
  </si>
  <si>
    <t>Chris Walsh (EE)</t>
  </si>
  <si>
    <t>AWunnenberg</t>
  </si>
  <si>
    <t>Jolinda Moore (EE)</t>
  </si>
  <si>
    <t>CCSV - Arch</t>
  </si>
  <si>
    <t>Paul Sifuentes (EE)</t>
  </si>
  <si>
    <t>United Catholic Appeal 16-17 - Arch</t>
  </si>
  <si>
    <t>United Catholic Appeal 17-18 - Arch</t>
  </si>
  <si>
    <t>United Catholic Appeal 18-19 - Arch</t>
  </si>
  <si>
    <t>David Bethuram (EE)</t>
  </si>
  <si>
    <t>Secretariat Heads Cathedraticum - Arch</t>
  </si>
  <si>
    <t>Propagation of Faith Office - Arch</t>
  </si>
  <si>
    <t>Safe Environment Program - Arch</t>
  </si>
  <si>
    <t>10110EO</t>
  </si>
  <si>
    <t>Archdiocese of Verapoly-India</t>
  </si>
  <si>
    <t>10110EP</t>
  </si>
  <si>
    <t>Brothers of St. Charles Lwanga- Kenya Mission</t>
  </si>
  <si>
    <t>10110EQ</t>
  </si>
  <si>
    <t>Congregation of the Holy Spirit- Spiritans</t>
  </si>
  <si>
    <t>10110ER</t>
  </si>
  <si>
    <t>Daughters of Divine Love</t>
  </si>
  <si>
    <t>10110ES</t>
  </si>
  <si>
    <t>Diocese of Kumbakonam- India</t>
  </si>
  <si>
    <t>10110ET</t>
  </si>
  <si>
    <t>The Trinitarians</t>
  </si>
  <si>
    <t>10110EU</t>
  </si>
  <si>
    <t>Missionaries of Jesus</t>
  </si>
  <si>
    <t>10110EV</t>
  </si>
  <si>
    <t>Sisters of the Divine Savior</t>
  </si>
  <si>
    <t>10110EW</t>
  </si>
  <si>
    <t>Diocese of Gallup NM</t>
  </si>
  <si>
    <t>10110EX</t>
  </si>
  <si>
    <t>Crosier Fathers and Brothers</t>
  </si>
  <si>
    <t>IndyCatholic Young Adult Ministry Deanery Coordinator (Initial funding by OSV)</t>
  </si>
  <si>
    <t>10356N</t>
  </si>
  <si>
    <t>Lilly Phase 3 - Fees - Villanova Church Management Fees</t>
  </si>
  <si>
    <t>10356P</t>
  </si>
  <si>
    <t>Lilly Phase 3 - Empowering Pastoral Leaders travel and lodging</t>
  </si>
  <si>
    <t>10356U</t>
  </si>
  <si>
    <t>Lilly Phase 3 - Ministerial Excellence Fund Donations (Rev) or Grants Awarded (Exp)</t>
  </si>
  <si>
    <t>10356Y</t>
  </si>
  <si>
    <t>Lilly Phase 3 - Priest Convocation</t>
  </si>
  <si>
    <t>SEEK - Arch YACCM</t>
  </si>
  <si>
    <t>Crisis Office Equipment Restricted Gifts - CCI</t>
  </si>
  <si>
    <t>HCBS Stabilization Grant - ACP</t>
  </si>
  <si>
    <t>Facilities Maintenance Fund - Roof Grant funded by UWCI - CYO Camp</t>
  </si>
  <si>
    <t>Facilities Maintenance Fund - Main Kitchen funded by UWCI - CYO Camp</t>
  </si>
  <si>
    <t>Catholic Charities - Ukraine</t>
  </si>
  <si>
    <t>Nina Mason Charitable Trust - HFS</t>
  </si>
  <si>
    <t>FY22-CVS Healthcare Partnership Grant</t>
  </si>
  <si>
    <t>McCoy Summer camp - HFS</t>
  </si>
  <si>
    <t>FY22 Feeding America Fundraising Staff Capacity</t>
  </si>
  <si>
    <t>Disaster Relief - CCUSA 2022 STG Storms</t>
  </si>
  <si>
    <t>Community Foundation of Bloomington &amp; Monroe County 2022 - CCB</t>
  </si>
  <si>
    <t>BP Garden Project</t>
  </si>
  <si>
    <t>BP Stove Purchase</t>
  </si>
  <si>
    <t>Cave Fidelity Charitable DAF (donor-restricted) - HFS</t>
  </si>
  <si>
    <t>FY22 Feeding America Food Sourcing Staff Capacity</t>
  </si>
  <si>
    <t>FEMA Disaster Grants - Public Assistance (Presidentially Declared Disasters)</t>
  </si>
  <si>
    <t>Nonprofit Security Grant - Foodbank</t>
  </si>
  <si>
    <t>Disaster Relief - Donation for 2021 Tornado relief</t>
  </si>
  <si>
    <t>Red Mass &amp; Dinner</t>
  </si>
  <si>
    <t>Human Trafficking Prevention Program</t>
  </si>
  <si>
    <t>Brute Athletic Field Project</t>
  </si>
  <si>
    <t>Perry County Food Coalition Rural Access Award - CCTC</t>
  </si>
  <si>
    <t>Hickey-McCarthy Family Fund - HFS</t>
  </si>
  <si>
    <t>Disasters Emergency Collection 2022 - Second Collection</t>
  </si>
  <si>
    <t>REMC Community Fund - CCB</t>
  </si>
  <si>
    <t>Story Night - CYO</t>
  </si>
  <si>
    <t>Lilly - Special Capacity Building Report (CCI)</t>
  </si>
  <si>
    <t>FY23 Feeding America Senior Hunger</t>
  </si>
  <si>
    <t>Robert B. Easton Bequest - Becky's Place</t>
  </si>
  <si>
    <t>March For Life - Office of Human Life and Dignity</t>
  </si>
  <si>
    <t>Citizens Energy - HFS and Crisis</t>
  </si>
  <si>
    <t>Sr. Miriam Day of Reflection</t>
  </si>
  <si>
    <t>St. Andrew Re-Opening</t>
  </si>
  <si>
    <t>Playground Renovation Project - HFS</t>
  </si>
  <si>
    <t>Lilly Cargo Van Purchase - HFS</t>
  </si>
  <si>
    <t>ST. Vincent Dunn Hospital Foundation - BP</t>
  </si>
  <si>
    <t>Fiscal Year 2024-25</t>
  </si>
  <si>
    <t>This file is to be used when preparing your department or agency budget for the upcoming fiscal year. Please read all instructions on this tab before embarking on budgeting for your program(s) for fiscal year 2024-25.</t>
  </si>
  <si>
    <t xml:space="preserve">Budget Spreadsheet Tab - This tab is used to enter your budgets for FY24-25 as well as provide underlying detail on your budgeted revenues and expenses. This tab will also be used by OAS to import your budget into Intacct. On this tab, you will also allocate the timing of all of your revenues and expenses (monthly, quarterly, annually, etc.). </t>
  </si>
  <si>
    <t>All budget files are due to OAS no later than March 28, 2024. If you are finished before then, it is helpful for us to receive these as soon as possible so we can begin reviewing and importing data.</t>
  </si>
  <si>
    <t>Have you communicated all of your anticipated Information Technology needs to IT so that these costs can be budgeted for within the IT budget?</t>
  </si>
  <si>
    <t>Budgeted 24-25 Net Income (Loss)</t>
  </si>
  <si>
    <t>Total Budgeted Amount for FY24-25</t>
  </si>
  <si>
    <t>Month Ended July 2024</t>
  </si>
  <si>
    <t>Month Ended August 2024</t>
  </si>
  <si>
    <t>Month Ended September 2024</t>
  </si>
  <si>
    <t>Month Ended October 2024</t>
  </si>
  <si>
    <t>Month Ended November 2024</t>
  </si>
  <si>
    <t>Month Ended December 2024</t>
  </si>
  <si>
    <t>Sum of Month Ended July 2024</t>
  </si>
  <si>
    <t>Sum of Month Ended August 2024</t>
  </si>
  <si>
    <t>Sum of Month Ended September 2024</t>
  </si>
  <si>
    <t>Sum of Month Ended October 2024</t>
  </si>
  <si>
    <t>Sum of Month Ended November 2024</t>
  </si>
  <si>
    <t>Sum of Month Ended December 2024</t>
  </si>
  <si>
    <t>Month Ended January 2025</t>
  </si>
  <si>
    <t>Month Ended February 2025</t>
  </si>
  <si>
    <t>Month Ended March 2025</t>
  </si>
  <si>
    <t>Month Ended April 2025</t>
  </si>
  <si>
    <t>Month Ended May 2025</t>
  </si>
  <si>
    <t>Month Ended June 2025</t>
  </si>
  <si>
    <t xml:space="preserve">FY24-25 Note: We expect that the FY24-25 operating budget is going to be more difficult to balance than in years past. When you strategize on how to do your professional development for the upcoming year, please consider low-cost or no-cost options. </t>
  </si>
  <si>
    <t>Sum of Month Ended January 2025</t>
  </si>
  <si>
    <t>Sum of Month Ended February 2025</t>
  </si>
  <si>
    <t>Sum of Month Ended March 2025</t>
  </si>
  <si>
    <t>Sum of Month Ended April 2025</t>
  </si>
  <si>
    <t>Sum of Month Ended May 2025</t>
  </si>
  <si>
    <t>Sum of Month Ended June 2025</t>
  </si>
  <si>
    <t>Instructions: This is the tab that will be imported into Intacct, so be sure to list all of your budgeted revenues and expenses here. On this tab, enter your Intacct dimension IDs for location, program, account #, and project_grant (if applicable), a detailed description of the revenue or expense (e.g. how did you arrive at your budget), the amount you are budgeting for the upcoming fiscal year, and the allocation method (monthly, quarterly, annually, etc.). A few things to note:
  1) Please only include the numeric dimension ID. E.g. 1092 if your program is Accounting Services. Do not type 1092 Accounting Services. This tab has formulas to populate the name associated with the ID entered.
  2) Indicate in the 'Restriction?' column if the revenue contains donor restrictions or if the expenditure is being funded by donor-restricted contributions. If yes, please be sure to provide the project_grant ID being used to track the restriction in the Project_Grant ID column. If a new donor gift, please provide brief description of nature of restriction in the 'Detailed Description' column. If answer to 'Restriction?' is 'no', you can leave the 'Restriction?' column blank.
  3) Enter all numbers as positive amounts in the 'Total Amount' column. The only exception is for 471XX for Fundraising Special Events Expense accounts, 45650 School Tuition Discounts / Scholarships, 50250 Stop Loss Proceeds, and 50251 Pharmacy Rebates Received, which should be entered as negative amounts. 
  4) Using the drop-down list, enter the Allocation Method that best describes the timing of recognizing the revenue or expense. This is a required field. If 'Manual', enter the amounts in the range of cells with column headers 'Month Ended July 2024' through 'Month Ended June 2025'. 
  5) Verify that your total in the 'Reconciliation' column is $0. This is comparing the sum of the monthly budgets to the total budgeted amount for FY24-25.
  6) Review your budgeted net income (loss) for reasonableness and compare it to the prior year total budget (can be found on Intacct Budget Preparers Dashboard). Budgets must remain flat or decrease year over year, inclusive of wage increases.</t>
  </si>
  <si>
    <t>Program Fees - Propaedeutic Food</t>
  </si>
  <si>
    <t>Program Fees - Propaedeutic Room and Board</t>
  </si>
  <si>
    <t>Program Fees - Propaedeutic Formation</t>
  </si>
  <si>
    <t>Program Fees - Formation</t>
  </si>
  <si>
    <t>300-G</t>
  </si>
  <si>
    <t>St. Andrew</t>
  </si>
  <si>
    <t xml:space="preserve"> </t>
  </si>
  <si>
    <t>United Catholic Appeal 26-27 - Arch</t>
  </si>
  <si>
    <t>United Catholic Appeal 27-28 - Arch</t>
  </si>
  <si>
    <t>United Catholic Appeal 28-29 - Arch</t>
  </si>
  <si>
    <t>United Catholic Appeal 29-30 - Arch</t>
  </si>
  <si>
    <t>United Catholic Appeal 30-31 - Arch</t>
  </si>
  <si>
    <t>United Catholic Appeal 31-32 - Arch</t>
  </si>
  <si>
    <t>United Catholic Appeal 32-33 - Arch</t>
  </si>
  <si>
    <t>United Catholic Appeal 33-34 - Arch</t>
  </si>
  <si>
    <t>Evangelizing Catech.(Secretariat) - Arch</t>
  </si>
  <si>
    <t>Ken Ogorek (EE)</t>
  </si>
  <si>
    <t>Parish Leadership - Arch</t>
  </si>
  <si>
    <t>Evangelization and Discipleship - Arch</t>
  </si>
  <si>
    <t>Catholic University of America - Second Collection</t>
  </si>
  <si>
    <t>Vincentian Congregation – St. Joseph Province</t>
  </si>
  <si>
    <t>Archdiocese of Monrovia – Liberia</t>
  </si>
  <si>
    <t>Vincentian Congregation – Marymatha Province</t>
  </si>
  <si>
    <t>Dominican Fathers and Brothers – Nigeria</t>
  </si>
  <si>
    <t>Sisters of St. Therese – Bukoba</t>
  </si>
  <si>
    <t>Salvatorians Society of the Divine Savior</t>
  </si>
  <si>
    <t>Franciscan Friars – St. John the Baptist Province</t>
  </si>
  <si>
    <t>10110EY</t>
  </si>
  <si>
    <t>Lay Mission Helpers Association</t>
  </si>
  <si>
    <t>10110EZ</t>
  </si>
  <si>
    <t>Mission Society of St. Columban</t>
  </si>
  <si>
    <t>10110FA</t>
  </si>
  <si>
    <t>African Sisters Education Collaborative (ASEC)</t>
  </si>
  <si>
    <t>10110FB</t>
  </si>
  <si>
    <t>Pallottine Fathers and Brothers-Mother of God Province</t>
  </si>
  <si>
    <t>10110FC</t>
  </si>
  <si>
    <t>Franciscan Missionaries of Hope – Lyke Community</t>
  </si>
  <si>
    <t>10110FD</t>
  </si>
  <si>
    <t>Diocese of Musoma-Tanzania</t>
  </si>
  <si>
    <t>10110FE</t>
  </si>
  <si>
    <t>Mary Mother of God Mission Society</t>
  </si>
  <si>
    <t>10110FF</t>
  </si>
  <si>
    <t>Hands Together, Inc.</t>
  </si>
  <si>
    <t>10110FG</t>
  </si>
  <si>
    <t>COAR Peace Mission</t>
  </si>
  <si>
    <t>10110FH</t>
  </si>
  <si>
    <t>Farm of the Child USA</t>
  </si>
  <si>
    <t>10144Y</t>
  </si>
  <si>
    <t>Lilly Phase 2 - Pastoral Plan</t>
  </si>
  <si>
    <t>Catholic Charities Breakfast/Luncheon- CCB</t>
  </si>
  <si>
    <t>Ascension Gift $300k Fall 2022 (F22)</t>
  </si>
  <si>
    <t>10402A</t>
  </si>
  <si>
    <t>AscensionF22 - St. John the Evangelist Garden Door Ministry</t>
  </si>
  <si>
    <t>10402B</t>
  </si>
  <si>
    <t>AscensionF22 - St. Raphael Catholic Medical Guild</t>
  </si>
  <si>
    <t>10402C</t>
  </si>
  <si>
    <t>AscensionF22 - Catholic Charities - Seniors, Refugees, Underserved</t>
  </si>
  <si>
    <t>10402D</t>
  </si>
  <si>
    <t>AscensionF22 - Holy Family Shelter</t>
  </si>
  <si>
    <t>10402E</t>
  </si>
  <si>
    <t>AscensionF22 - Refugee and Immigration Services Support</t>
  </si>
  <si>
    <t>10402I</t>
  </si>
  <si>
    <t>AscensionF22 - Legacy Gala</t>
  </si>
  <si>
    <t>10402O</t>
  </si>
  <si>
    <t>AscensionF22 - Sponsorship - World Refugee Day (CCI)</t>
  </si>
  <si>
    <t>Ascension Gift $500k Fall 2023 (F24)</t>
  </si>
  <si>
    <t>10430A</t>
  </si>
  <si>
    <t>AscensionF24 - St. John the Evangelist Garden Door Ministry</t>
  </si>
  <si>
    <t>10430B</t>
  </si>
  <si>
    <t>AscensionF24 - St. Raphael Catholic Medical Guild</t>
  </si>
  <si>
    <t>10430C</t>
  </si>
  <si>
    <t>AscensionF24 - Catholic Charities</t>
  </si>
  <si>
    <t>10430D</t>
  </si>
  <si>
    <t>AscensionF24 - Holy Family Shelter</t>
  </si>
  <si>
    <t>10430E</t>
  </si>
  <si>
    <t>AscensionF24 - Refugee and Immigration Services Support</t>
  </si>
  <si>
    <t>10430G</t>
  </si>
  <si>
    <t>AscensionF24 - MTCA (scholarships for low-income students)</t>
  </si>
  <si>
    <t>10430N</t>
  </si>
  <si>
    <t>AscensionF24 - NCYC</t>
  </si>
  <si>
    <t>Restricted Gift – Feminine Hygiene - HFS</t>
  </si>
  <si>
    <t>Lilly Grant Phase 3 - Supplemental</t>
  </si>
  <si>
    <t>10356AA</t>
  </si>
  <si>
    <t>Lilly Phase 3 - Pastoral Plan - Implementation</t>
  </si>
  <si>
    <t>10356AB</t>
  </si>
  <si>
    <t>Lilly Phase 3 - Development of New Institute</t>
  </si>
  <si>
    <t>10356Z</t>
  </si>
  <si>
    <t>Lilly Phase 3 - Pastoral Plan - Consulting Firm Fees</t>
  </si>
  <si>
    <t>SAMHSA grant - Counseling</t>
  </si>
  <si>
    <t>Disaster Relief - Donation for 2023 Tornado/storm relief</t>
  </si>
  <si>
    <t>Eucharistic Congress Donor Event</t>
  </si>
  <si>
    <t>UWCI Technology Grant- CYO Camp '23-24</t>
  </si>
  <si>
    <t>Brute Days</t>
  </si>
  <si>
    <t>Brute Guestroom Renovations</t>
  </si>
  <si>
    <t>MTCA Small Donor Gatherings</t>
  </si>
  <si>
    <t>Community Safety Program - CCTC</t>
  </si>
  <si>
    <t>Life-Giving Wounds</t>
  </si>
  <si>
    <t>Commodity Supplemental Food Program (CSFP) - CCTH</t>
  </si>
  <si>
    <t>WVCF Creating a Better Tomorrow Grant</t>
  </si>
  <si>
    <t>Sr. Becky Funeral Gifts - Becky's Place</t>
  </si>
  <si>
    <t>Disaster Relief - CCUSA donation for 2023 disaster</t>
  </si>
  <si>
    <t>Gym Floor Project - CYO</t>
  </si>
  <si>
    <t>CICF grant - Immigration program</t>
  </si>
  <si>
    <t>Capital Project - CYO</t>
  </si>
  <si>
    <t>Lilly - Refugee Program 2023</t>
  </si>
  <si>
    <t>Lilly - CCI Admin 2023</t>
  </si>
  <si>
    <t>Christmas Fund - Becky's Place</t>
  </si>
  <si>
    <t>Rokosz- Room &amp; Board for seminarians to attend Bishop Brute (Vocations)</t>
  </si>
  <si>
    <t>Witchger - Athletics/CYO (NDAA - MTCA)</t>
  </si>
  <si>
    <t>NCYC - Long Beach</t>
  </si>
  <si>
    <t>12 Points Brown Bag Project</t>
  </si>
  <si>
    <t>Ryves Lilly Strengthening Youth Programs in Indiana</t>
  </si>
  <si>
    <t>Eucharistic Revival 2024</t>
  </si>
  <si>
    <t>Explore (CYO Camp)</t>
  </si>
  <si>
    <t>Intramural Sports</t>
  </si>
  <si>
    <t>Theology on Tap</t>
  </si>
  <si>
    <t>First Friday Adoration</t>
  </si>
  <si>
    <t>ReachMore</t>
  </si>
  <si>
    <t>Lay Ministry Formation</t>
  </si>
  <si>
    <t>Campus Ministry</t>
  </si>
  <si>
    <t>Retreats</t>
  </si>
  <si>
    <t>Sunday Supper</t>
  </si>
  <si>
    <t>Donor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</si>
</sst>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mmmm\ d\,\ yyyy"/>
    <numFmt numFmtId="166" formatCode="_(* #,##0_);_(* \(#,##0\);_(* &quot;-&quot;??_);_(@_)"/>
  </numFmts>
  <fonts count="30" x14ac:knownFonts="1">
    <font>
      <sz val="11"/>
      <color indexed="8"/>
      <name val="Calibri"/>
      <family val="2"/>
    </font>
    <font>
      <sz val="11"/>
      <color theme="1"/>
      <name val="Calibri"/>
      <family val="2"/>
      <scheme val="minor"/>
    </font>
    <font>
      <sz val="8"/>
      <name val="Verdana"/>
      <family val="2"/>
    </font>
    <font>
      <sz val="10"/>
      <name val="Arial"/>
      <family val="2"/>
    </font>
    <font>
      <sz val="11"/>
      <color indexed="8"/>
      <name val="Calibri"/>
      <family val="2"/>
    </font>
    <font>
      <sz val="10"/>
      <color theme="1"/>
      <name val="Arial"/>
      <family val="2"/>
    </font>
    <font>
      <sz val="10"/>
      <color indexed="8"/>
      <name val="Arial"/>
      <family val="2"/>
    </font>
    <font>
      <b/>
      <sz val="10"/>
      <color indexed="8"/>
      <name val="Arial"/>
      <family val="2"/>
    </font>
    <font>
      <b/>
      <sz val="10"/>
      <name val="Arial"/>
      <family val="2"/>
    </font>
    <font>
      <b/>
      <sz val="10"/>
      <color theme="1"/>
      <name val="Arial"/>
      <family val="2"/>
    </font>
    <font>
      <u/>
      <sz val="11"/>
      <color theme="10"/>
      <name val="Calibri"/>
      <family val="2"/>
      <scheme val="minor"/>
    </font>
    <font>
      <b/>
      <u/>
      <sz val="10"/>
      <color theme="1"/>
      <name val="Arial"/>
      <family val="2"/>
    </font>
    <font>
      <i/>
      <sz val="10"/>
      <name val="Arial"/>
      <family val="2"/>
    </font>
    <font>
      <b/>
      <u/>
      <sz val="10"/>
      <color indexed="8"/>
      <name val="Arial"/>
      <family val="2"/>
    </font>
    <font>
      <b/>
      <i/>
      <sz val="10"/>
      <color indexed="10"/>
      <name val="Arial"/>
      <family val="2"/>
    </font>
    <font>
      <b/>
      <u/>
      <sz val="10"/>
      <name val="Arial"/>
      <family val="2"/>
    </font>
    <font>
      <u/>
      <sz val="10"/>
      <color theme="10"/>
      <name val="Arial"/>
      <family val="2"/>
    </font>
    <font>
      <i/>
      <sz val="10"/>
      <color theme="1"/>
      <name val="Arial"/>
      <family val="2"/>
    </font>
    <font>
      <b/>
      <u/>
      <sz val="10"/>
      <color rgb="FF000000"/>
      <name val="Arial"/>
      <family val="2"/>
    </font>
    <font>
      <b/>
      <sz val="10"/>
      <color rgb="FFFF0000"/>
      <name val="Arial"/>
      <family val="2"/>
    </font>
    <font>
      <sz val="12"/>
      <color theme="1"/>
      <name val="Arial"/>
      <family val="2"/>
    </font>
    <font>
      <b/>
      <i/>
      <sz val="10"/>
      <color rgb="FFFF0000"/>
      <name val="Arial"/>
      <family val="2"/>
    </font>
    <font>
      <b/>
      <sz val="9"/>
      <color rgb="FFFF0000"/>
      <name val="Arial"/>
      <family val="2"/>
    </font>
    <font>
      <i/>
      <sz val="10"/>
      <color rgb="FF000000"/>
      <name val="Arial"/>
      <family val="2"/>
    </font>
    <font>
      <sz val="8"/>
      <color indexed="8"/>
      <name val="Arial"/>
      <family val="2"/>
    </font>
    <font>
      <sz val="10"/>
      <color indexed="8"/>
      <name val="Calibri"/>
      <family val="2"/>
    </font>
    <font>
      <b/>
      <sz val="10"/>
      <name val="Calibri"/>
      <family val="2"/>
    </font>
    <font>
      <sz val="9"/>
      <color indexed="8"/>
      <name val="Calibri"/>
      <family val="2"/>
    </font>
    <font>
      <sz val="8"/>
      <name val="Calibri"/>
      <family val="2"/>
    </font>
    <font>
      <u/>
      <sz val="11"/>
      <color theme="10"/>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9999FF"/>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3">
    <xf numFmtId="0" fontId="0" fillId="0" borderId="0"/>
    <xf numFmtId="0" fontId="4" fillId="0" borderId="0"/>
    <xf numFmtId="0" fontId="4" fillId="0" borderId="0"/>
    <xf numFmtId="0" fontId="2"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 fillId="0" borderId="0"/>
    <xf numFmtId="0" fontId="10" fillId="0" borderId="0" applyNumberForma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29" fillId="0" borderId="0" applyNumberFormat="0" applyFill="0" applyBorder="0" applyAlignment="0" applyProtection="0"/>
  </cellStyleXfs>
  <cellXfs count="210">
    <xf numFmtId="0" fontId="0" fillId="0" borderId="0" xfId="0"/>
    <xf numFmtId="0" fontId="6" fillId="0" borderId="0" xfId="0" applyFont="1"/>
    <xf numFmtId="0" fontId="7" fillId="0" borderId="0" xfId="0" applyFont="1"/>
    <xf numFmtId="0" fontId="8" fillId="0" borderId="0" xfId="14" applyFont="1"/>
    <xf numFmtId="0" fontId="5" fillId="0" borderId="0" xfId="15" applyFont="1"/>
    <xf numFmtId="0" fontId="9" fillId="0" borderId="0" xfId="14" applyFont="1"/>
    <xf numFmtId="0" fontId="5" fillId="0" borderId="0" xfId="15" applyFont="1" applyAlignment="1">
      <alignment wrapText="1"/>
    </xf>
    <xf numFmtId="0" fontId="8" fillId="0" borderId="0" xfId="14" applyFont="1" applyAlignment="1">
      <alignment horizontal="left"/>
    </xf>
    <xf numFmtId="0" fontId="3" fillId="0" borderId="0" xfId="14"/>
    <xf numFmtId="0" fontId="8" fillId="0" borderId="0" xfId="14" applyFont="1" applyAlignment="1">
      <alignment horizontal="center"/>
    </xf>
    <xf numFmtId="0" fontId="8" fillId="0" borderId="0" xfId="15" applyFont="1" applyAlignment="1">
      <alignment horizontal="left"/>
    </xf>
    <xf numFmtId="0" fontId="3" fillId="0" borderId="0" xfId="15" applyFont="1" applyAlignment="1">
      <alignment horizontal="centerContinuous"/>
    </xf>
    <xf numFmtId="0" fontId="3" fillId="0" borderId="0" xfId="15" applyFont="1"/>
    <xf numFmtId="0" fontId="12" fillId="0" borderId="0" xfId="15" applyFont="1" applyAlignment="1">
      <alignment horizontal="centerContinuous"/>
    </xf>
    <xf numFmtId="165" fontId="8" fillId="0" borderId="0" xfId="15" applyNumberFormat="1" applyFont="1" applyAlignment="1">
      <alignment horizontal="left"/>
    </xf>
    <xf numFmtId="0" fontId="8" fillId="0" borderId="0" xfId="15" applyFont="1" applyAlignment="1">
      <alignment horizontal="centerContinuous"/>
    </xf>
    <xf numFmtId="0" fontId="8" fillId="0" borderId="0" xfId="15" applyFont="1" applyAlignment="1">
      <alignment horizontal="right"/>
    </xf>
    <xf numFmtId="165" fontId="8" fillId="0" borderId="0" xfId="14" applyNumberFormat="1" applyFont="1" applyAlignment="1">
      <alignment horizontal="left"/>
    </xf>
    <xf numFmtId="0" fontId="14" fillId="0" borderId="0" xfId="14" applyFont="1" applyAlignment="1">
      <alignment horizontal="left"/>
    </xf>
    <xf numFmtId="0" fontId="12" fillId="0" borderId="0" xfId="14" applyFont="1" applyAlignment="1">
      <alignment horizontal="centerContinuous"/>
    </xf>
    <xf numFmtId="0" fontId="8" fillId="0" borderId="0" xfId="14" applyFont="1" applyAlignment="1">
      <alignment horizontal="right"/>
    </xf>
    <xf numFmtId="0" fontId="5" fillId="0" borderId="0" xfId="15" applyFont="1" applyAlignment="1">
      <alignment horizontal="center"/>
    </xf>
    <xf numFmtId="0" fontId="5" fillId="0" borderId="0" xfId="15" applyFont="1" applyAlignment="1">
      <alignment vertical="top"/>
    </xf>
    <xf numFmtId="0" fontId="6" fillId="0" borderId="0" xfId="0" applyFont="1" applyAlignment="1">
      <alignment horizontal="center" wrapText="1"/>
    </xf>
    <xf numFmtId="0" fontId="6" fillId="0" borderId="0" xfId="0" applyFont="1" applyAlignment="1">
      <alignment vertical="top"/>
    </xf>
    <xf numFmtId="0" fontId="6" fillId="2" borderId="0" xfId="0" applyFont="1" applyFill="1" applyAlignment="1">
      <alignment vertical="top"/>
    </xf>
    <xf numFmtId="0" fontId="6" fillId="0" borderId="0" xfId="0" applyFont="1" applyAlignment="1">
      <alignment horizontal="right"/>
    </xf>
    <xf numFmtId="0" fontId="16" fillId="0" borderId="0" xfId="16" applyFont="1" applyAlignment="1">
      <alignment vertical="top" wrapText="1"/>
    </xf>
    <xf numFmtId="0" fontId="3" fillId="0" borderId="17" xfId="14" applyBorder="1" applyAlignment="1">
      <alignment wrapText="1"/>
    </xf>
    <xf numFmtId="166" fontId="3" fillId="0" borderId="17" xfId="19" applyNumberFormat="1" applyFont="1" applyBorder="1" applyAlignment="1">
      <alignment wrapText="1"/>
    </xf>
    <xf numFmtId="0" fontId="3" fillId="0" borderId="10" xfId="14" applyBorder="1" applyAlignment="1">
      <alignment wrapText="1"/>
    </xf>
    <xf numFmtId="166" fontId="3" fillId="0" borderId="10" xfId="19" applyNumberFormat="1" applyFont="1" applyBorder="1" applyAlignment="1">
      <alignment wrapText="1"/>
    </xf>
    <xf numFmtId="0" fontId="7" fillId="4" borderId="19" xfId="2" applyFont="1" applyFill="1" applyBorder="1" applyAlignment="1">
      <alignment horizontal="left" vertical="top"/>
    </xf>
    <xf numFmtId="0" fontId="7" fillId="4" borderId="20" xfId="2" applyFont="1" applyFill="1" applyBorder="1" applyAlignment="1">
      <alignment horizontal="left" vertical="top"/>
    </xf>
    <xf numFmtId="0" fontId="7" fillId="3" borderId="18" xfId="2" applyFont="1" applyFill="1" applyBorder="1" applyAlignment="1">
      <alignment horizontal="left" vertical="top"/>
    </xf>
    <xf numFmtId="0" fontId="7" fillId="3" borderId="12" xfId="2" applyFont="1" applyFill="1" applyBorder="1" applyAlignment="1">
      <alignment horizontal="left" vertical="top"/>
    </xf>
    <xf numFmtId="0" fontId="7" fillId="2" borderId="21" xfId="2" applyFont="1" applyFill="1" applyBorder="1" applyAlignment="1">
      <alignment horizontal="left" vertical="top"/>
    </xf>
    <xf numFmtId="0" fontId="7" fillId="2" borderId="16" xfId="2" applyFont="1" applyFill="1" applyBorder="1" applyAlignment="1">
      <alignment horizontal="left" vertical="top"/>
    </xf>
    <xf numFmtId="0" fontId="6" fillId="0" borderId="0" xfId="0" applyFont="1" applyAlignment="1">
      <alignment horizontal="left" vertical="top" wrapText="1"/>
    </xf>
    <xf numFmtId="165" fontId="19" fillId="0" borderId="0" xfId="15" applyNumberFormat="1" applyFont="1" applyAlignment="1">
      <alignment horizontal="left"/>
    </xf>
    <xf numFmtId="0" fontId="7" fillId="0" borderId="0" xfId="0" applyFont="1" applyAlignment="1">
      <alignment vertical="top"/>
    </xf>
    <xf numFmtId="0" fontId="3" fillId="0" borderId="0" xfId="14" applyAlignment="1">
      <alignment horizontal="left" vertical="top" wrapText="1"/>
    </xf>
    <xf numFmtId="0" fontId="19" fillId="0" borderId="0" xfId="0" applyFont="1"/>
    <xf numFmtId="166" fontId="6" fillId="2" borderId="0" xfId="20" applyNumberFormat="1" applyFont="1" applyFill="1" applyAlignment="1">
      <alignment vertical="top"/>
    </xf>
    <xf numFmtId="166" fontId="6" fillId="2" borderId="8" xfId="20" applyNumberFormat="1" applyFont="1" applyFill="1" applyBorder="1" applyAlignment="1">
      <alignment vertical="top"/>
    </xf>
    <xf numFmtId="0" fontId="15" fillId="0" borderId="18" xfId="14" applyFont="1" applyBorder="1"/>
    <xf numFmtId="0" fontId="5" fillId="0" borderId="12" xfId="15" applyFont="1" applyBorder="1"/>
    <xf numFmtId="0" fontId="13" fillId="0" borderId="18" xfId="0" applyFont="1" applyBorder="1"/>
    <xf numFmtId="0" fontId="6" fillId="0" borderId="19" xfId="0" applyFont="1" applyBorder="1" applyAlignment="1">
      <alignment wrapText="1"/>
    </xf>
    <xf numFmtId="0" fontId="5" fillId="0" borderId="20" xfId="15" applyFont="1" applyBorder="1"/>
    <xf numFmtId="0" fontId="6" fillId="0" borderId="19" xfId="0" applyFont="1" applyBorder="1"/>
    <xf numFmtId="0" fontId="5" fillId="0" borderId="16" xfId="15" applyFont="1" applyBorder="1"/>
    <xf numFmtId="0" fontId="5" fillId="0" borderId="19" xfId="15" applyFont="1" applyBorder="1" applyAlignment="1">
      <alignment vertical="top" wrapText="1"/>
    </xf>
    <xf numFmtId="0" fontId="5" fillId="0" borderId="21" xfId="15" applyFont="1" applyBorder="1" applyAlignment="1">
      <alignment vertical="top" wrapText="1"/>
    </xf>
    <xf numFmtId="0" fontId="5" fillId="0" borderId="0" xfId="15" applyFont="1" applyAlignment="1">
      <alignment vertical="top" wrapText="1"/>
    </xf>
    <xf numFmtId="0" fontId="11" fillId="0" borderId="18" xfId="15" applyFont="1" applyBorder="1" applyAlignment="1">
      <alignment horizontal="left" wrapText="1"/>
    </xf>
    <xf numFmtId="0" fontId="5" fillId="0" borderId="12" xfId="15" applyFont="1" applyBorder="1" applyAlignment="1">
      <alignment horizontal="center"/>
    </xf>
    <xf numFmtId="0" fontId="17" fillId="0" borderId="19" xfId="15" applyFont="1" applyBorder="1" applyAlignment="1">
      <alignment horizontal="left"/>
    </xf>
    <xf numFmtId="0" fontId="9" fillId="0" borderId="23" xfId="15" applyFont="1" applyBorder="1" applyAlignment="1">
      <alignment horizontal="center"/>
    </xf>
    <xf numFmtId="0" fontId="11" fillId="0" borderId="19" xfId="15" applyFont="1" applyBorder="1"/>
    <xf numFmtId="0" fontId="5" fillId="0" borderId="20" xfId="15" applyFont="1" applyBorder="1" applyAlignment="1">
      <alignment horizontal="center"/>
    </xf>
    <xf numFmtId="0" fontId="5" fillId="0" borderId="19" xfId="15" applyFont="1" applyBorder="1" applyAlignment="1">
      <alignment horizontal="left" indent="1"/>
    </xf>
    <xf numFmtId="0" fontId="5" fillId="0" borderId="23" xfId="15" applyFont="1" applyBorder="1"/>
    <xf numFmtId="0" fontId="5" fillId="0" borderId="21" xfId="15" applyFont="1" applyBorder="1"/>
    <xf numFmtId="0" fontId="5" fillId="6" borderId="19" xfId="15" applyFont="1" applyFill="1" applyBorder="1" applyAlignment="1">
      <alignment horizontal="left" indent="1"/>
    </xf>
    <xf numFmtId="0" fontId="5" fillId="7" borderId="19" xfId="15" applyFont="1" applyFill="1" applyBorder="1" applyAlignment="1">
      <alignment horizontal="left" indent="1"/>
    </xf>
    <xf numFmtId="0" fontId="5" fillId="8" borderId="19" xfId="15" applyFont="1" applyFill="1" applyBorder="1" applyAlignment="1">
      <alignment horizontal="left" indent="1"/>
    </xf>
    <xf numFmtId="0" fontId="7" fillId="0" borderId="0" xfId="2" applyFont="1" applyAlignment="1">
      <alignment horizontal="left" vertical="top"/>
    </xf>
    <xf numFmtId="0" fontId="7" fillId="4" borderId="0" xfId="2" applyFont="1" applyFill="1" applyAlignment="1">
      <alignment horizontal="left" vertical="top"/>
    </xf>
    <xf numFmtId="0" fontId="7" fillId="3" borderId="24" xfId="2" applyFont="1" applyFill="1" applyBorder="1" applyAlignment="1">
      <alignment horizontal="left" vertical="top"/>
    </xf>
    <xf numFmtId="0" fontId="7" fillId="2" borderId="22" xfId="2" applyFont="1" applyFill="1" applyBorder="1" applyAlignment="1">
      <alignment horizontal="left" vertical="top"/>
    </xf>
    <xf numFmtId="166" fontId="6" fillId="9" borderId="0" xfId="20" applyNumberFormat="1" applyFont="1" applyFill="1" applyBorder="1" applyAlignment="1">
      <alignment vertical="top"/>
    </xf>
    <xf numFmtId="166" fontId="6" fillId="0" borderId="0" xfId="20" applyNumberFormat="1" applyFont="1" applyAlignment="1">
      <alignment horizontal="center" wrapText="1"/>
    </xf>
    <xf numFmtId="164" fontId="20" fillId="2" borderId="4" xfId="21" applyNumberFormat="1" applyFont="1" applyFill="1" applyBorder="1" applyAlignment="1">
      <alignment vertical="top" wrapText="1"/>
    </xf>
    <xf numFmtId="166" fontId="3" fillId="0" borderId="17" xfId="20" applyNumberFormat="1" applyFont="1" applyBorder="1" applyAlignment="1">
      <alignment wrapText="1"/>
    </xf>
    <xf numFmtId="166" fontId="3" fillId="0" borderId="10" xfId="20" applyNumberFormat="1" applyFont="1" applyBorder="1" applyAlignment="1">
      <alignment wrapText="1"/>
    </xf>
    <xf numFmtId="0" fontId="22" fillId="0" borderId="0" xfId="0" applyFont="1"/>
    <xf numFmtId="0" fontId="6" fillId="0" borderId="9" xfId="0" applyFont="1" applyBorder="1" applyAlignment="1">
      <alignment vertical="top"/>
    </xf>
    <xf numFmtId="0" fontId="6" fillId="2" borderId="25" xfId="0" applyFont="1" applyFill="1" applyBorder="1" applyAlignment="1">
      <alignment vertical="top"/>
    </xf>
    <xf numFmtId="0" fontId="6" fillId="0" borderId="26" xfId="0" applyFont="1" applyBorder="1" applyAlignment="1">
      <alignment vertical="top"/>
    </xf>
    <xf numFmtId="0" fontId="6" fillId="2" borderId="27" xfId="0" applyFont="1" applyFill="1" applyBorder="1" applyAlignment="1">
      <alignment vertical="top"/>
    </xf>
    <xf numFmtId="0" fontId="6" fillId="0" borderId="28" xfId="0" applyFont="1" applyBorder="1" applyAlignment="1">
      <alignment vertical="top"/>
    </xf>
    <xf numFmtId="0" fontId="6" fillId="0" borderId="17" xfId="0" applyFont="1" applyBorder="1" applyAlignment="1">
      <alignment vertical="top"/>
    </xf>
    <xf numFmtId="166" fontId="6" fillId="0" borderId="9" xfId="20" applyNumberFormat="1" applyFont="1" applyBorder="1" applyAlignment="1">
      <alignment vertical="top"/>
    </xf>
    <xf numFmtId="0" fontId="6" fillId="0" borderId="0" xfId="0" applyFont="1" applyAlignment="1">
      <alignment vertical="top" wrapText="1"/>
    </xf>
    <xf numFmtId="166" fontId="6" fillId="2" borderId="25" xfId="20" applyNumberFormat="1" applyFont="1" applyFill="1" applyBorder="1" applyAlignment="1">
      <alignment vertical="top"/>
    </xf>
    <xf numFmtId="166" fontId="6" fillId="0" borderId="26" xfId="20" applyNumberFormat="1" applyFont="1" applyBorder="1" applyAlignment="1">
      <alignment vertical="top"/>
    </xf>
    <xf numFmtId="0" fontId="6" fillId="0" borderId="7" xfId="0" applyFont="1" applyBorder="1" applyAlignment="1">
      <alignment vertical="top" wrapText="1"/>
    </xf>
    <xf numFmtId="166" fontId="6" fillId="2" borderId="27" xfId="20" applyNumberFormat="1" applyFont="1" applyFill="1" applyBorder="1" applyAlignment="1">
      <alignment vertical="top"/>
    </xf>
    <xf numFmtId="0" fontId="8" fillId="3" borderId="11" xfId="0" applyFont="1" applyFill="1" applyBorder="1" applyAlignment="1">
      <alignment horizontal="center" vertical="top" wrapText="1"/>
    </xf>
    <xf numFmtId="0" fontId="8" fillId="4" borderId="11" xfId="2" applyFont="1" applyFill="1" applyBorder="1" applyAlignment="1">
      <alignment horizontal="center" vertical="top" wrapText="1"/>
    </xf>
    <xf numFmtId="0" fontId="8" fillId="3" borderId="11" xfId="2" applyFont="1" applyFill="1" applyBorder="1" applyAlignment="1">
      <alignment horizontal="center" vertical="top" wrapText="1"/>
    </xf>
    <xf numFmtId="0" fontId="8" fillId="2" borderId="22" xfId="2" applyFont="1" applyFill="1" applyBorder="1" applyAlignment="1">
      <alignment horizontal="center" vertical="top" wrapText="1"/>
    </xf>
    <xf numFmtId="0" fontId="8" fillId="2" borderId="14" xfId="3" applyFont="1" applyFill="1" applyBorder="1" applyAlignment="1">
      <alignment horizontal="center" vertical="top" wrapText="1"/>
    </xf>
    <xf numFmtId="0" fontId="8" fillId="2" borderId="15" xfId="3" applyFont="1" applyFill="1" applyBorder="1" applyAlignment="1">
      <alignment horizontal="center" vertical="top" wrapText="1"/>
    </xf>
    <xf numFmtId="0" fontId="3" fillId="0" borderId="0" xfId="0" applyFont="1" applyAlignment="1">
      <alignment horizontal="center" vertical="top"/>
    </xf>
    <xf numFmtId="0" fontId="0" fillId="0" borderId="0" xfId="0" pivotButton="1" applyAlignment="1">
      <alignment horizontal="center" wrapText="1"/>
    </xf>
    <xf numFmtId="0" fontId="0" fillId="0" borderId="0" xfId="0" applyAlignment="1">
      <alignment horizontal="center" wrapText="1"/>
    </xf>
    <xf numFmtId="0" fontId="3" fillId="0" borderId="9" xfId="0" applyFont="1" applyBorder="1" applyAlignment="1">
      <alignment horizontal="right"/>
    </xf>
    <xf numFmtId="0" fontId="3" fillId="0" borderId="9" xfId="0" applyFont="1" applyBorder="1" applyAlignment="1">
      <alignment horizontal="left"/>
    </xf>
    <xf numFmtId="0" fontId="3" fillId="0" borderId="26" xfId="0" applyFont="1" applyBorder="1" applyAlignment="1">
      <alignment horizontal="left"/>
    </xf>
    <xf numFmtId="0" fontId="3" fillId="0" borderId="20" xfId="14" applyBorder="1" applyAlignment="1">
      <alignment horizontal="left" vertical="top" wrapText="1"/>
    </xf>
    <xf numFmtId="0" fontId="3" fillId="0" borderId="19" xfId="14" applyBorder="1" applyAlignment="1">
      <alignment horizontal="left" vertical="top" wrapText="1"/>
    </xf>
    <xf numFmtId="0" fontId="15" fillId="0" borderId="19" xfId="14" applyFont="1" applyBorder="1" applyAlignment="1">
      <alignment horizontal="left" vertical="top" wrapText="1"/>
    </xf>
    <xf numFmtId="0" fontId="13" fillId="0" borderId="19" xfId="0" applyFont="1" applyBorder="1"/>
    <xf numFmtId="0" fontId="3" fillId="0" borderId="4" xfId="15" applyFont="1" applyBorder="1" applyAlignment="1">
      <alignment vertical="top" wrapText="1"/>
    </xf>
    <xf numFmtId="164" fontId="20" fillId="2" borderId="31" xfId="21" applyNumberFormat="1" applyFont="1" applyFill="1" applyBorder="1" applyAlignment="1">
      <alignment vertical="top" wrapText="1"/>
    </xf>
    <xf numFmtId="0" fontId="3" fillId="0" borderId="31" xfId="15" applyFont="1" applyBorder="1" applyAlignment="1">
      <alignment vertical="top" wrapText="1"/>
    </xf>
    <xf numFmtId="0" fontId="15" fillId="0" borderId="18" xfId="14" applyFont="1" applyBorder="1" applyAlignment="1">
      <alignment horizontal="left" vertical="top" wrapText="1"/>
    </xf>
    <xf numFmtId="0" fontId="3" fillId="0" borderId="12" xfId="14" applyBorder="1" applyAlignment="1">
      <alignment horizontal="left" vertical="top" wrapText="1"/>
    </xf>
    <xf numFmtId="0" fontId="3" fillId="0" borderId="21" xfId="14" applyBorder="1" applyAlignment="1">
      <alignment horizontal="left" vertical="top" wrapText="1"/>
    </xf>
    <xf numFmtId="0" fontId="3" fillId="0" borderId="16" xfId="14" applyBorder="1" applyAlignment="1">
      <alignment horizontal="left" vertical="top" wrapText="1"/>
    </xf>
    <xf numFmtId="0" fontId="3" fillId="0" borderId="9" xfId="0" applyFont="1" applyBorder="1" applyAlignment="1">
      <alignment horizontal="right" vertical="top"/>
    </xf>
    <xf numFmtId="166" fontId="6" fillId="0" borderId="0" xfId="20" applyNumberFormat="1" applyFont="1" applyAlignment="1">
      <alignment horizontal="center" vertical="top" wrapText="1"/>
    </xf>
    <xf numFmtId="166" fontId="6" fillId="0" borderId="0" xfId="20" applyNumberFormat="1" applyFont="1" applyFill="1" applyBorder="1" applyAlignment="1">
      <alignment vertical="top"/>
    </xf>
    <xf numFmtId="0" fontId="24" fillId="0" borderId="0" xfId="0" applyFont="1" applyAlignment="1">
      <alignment horizontal="center" vertical="top"/>
    </xf>
    <xf numFmtId="0" fontId="20" fillId="0" borderId="25" xfId="0" applyFont="1" applyBorder="1" applyAlignment="1">
      <alignment vertical="top" wrapText="1"/>
    </xf>
    <xf numFmtId="0" fontId="20" fillId="0" borderId="28" xfId="0" applyFont="1" applyBorder="1" applyAlignment="1">
      <alignment vertical="top" wrapText="1"/>
    </xf>
    <xf numFmtId="0" fontId="3" fillId="0" borderId="9" xfId="0" applyFont="1" applyBorder="1" applyAlignment="1">
      <alignment vertical="top" wrapText="1"/>
    </xf>
    <xf numFmtId="164" fontId="20" fillId="2" borderId="9" xfId="0" applyNumberFormat="1" applyFont="1" applyFill="1" applyBorder="1" applyAlignment="1">
      <alignment vertical="top" wrapText="1"/>
    </xf>
    <xf numFmtId="0" fontId="3" fillId="0" borderId="0" xfId="14" applyAlignment="1">
      <alignment vertical="top" wrapText="1"/>
    </xf>
    <xf numFmtId="0" fontId="3" fillId="0" borderId="26" xfId="14" applyBorder="1" applyAlignment="1">
      <alignment wrapText="1"/>
    </xf>
    <xf numFmtId="0" fontId="3" fillId="0" borderId="4" xfId="14" applyBorder="1" applyAlignment="1">
      <alignment wrapText="1"/>
    </xf>
    <xf numFmtId="0" fontId="3" fillId="0" borderId="30" xfId="14" applyBorder="1" applyAlignment="1">
      <alignment wrapText="1"/>
    </xf>
    <xf numFmtId="166" fontId="3" fillId="0" borderId="30" xfId="19" applyNumberFormat="1" applyFont="1" applyBorder="1" applyAlignment="1">
      <alignment wrapText="1"/>
    </xf>
    <xf numFmtId="166" fontId="3" fillId="0" borderId="30" xfId="20" applyNumberFormat="1" applyFont="1" applyBorder="1" applyAlignment="1">
      <alignment wrapText="1"/>
    </xf>
    <xf numFmtId="0" fontId="3" fillId="0" borderId="31" xfId="14" applyBorder="1" applyAlignment="1">
      <alignment wrapText="1"/>
    </xf>
    <xf numFmtId="0" fontId="8" fillId="10" borderId="14" xfId="14" applyFont="1" applyFill="1" applyBorder="1" applyAlignment="1">
      <alignment horizontal="center" wrapText="1"/>
    </xf>
    <xf numFmtId="0" fontId="8" fillId="10" borderId="13" xfId="14" applyFont="1" applyFill="1" applyBorder="1" applyAlignment="1">
      <alignment horizontal="center" wrapText="1"/>
    </xf>
    <xf numFmtId="3" fontId="8" fillId="10" borderId="15" xfId="14" applyNumberFormat="1" applyFont="1" applyFill="1" applyBorder="1" applyAlignment="1">
      <alignment horizontal="center" wrapText="1"/>
    </xf>
    <xf numFmtId="3" fontId="8" fillId="10" borderId="14" xfId="14" applyNumberFormat="1" applyFont="1" applyFill="1" applyBorder="1" applyAlignment="1">
      <alignment horizontal="center" wrapText="1"/>
    </xf>
    <xf numFmtId="0" fontId="8" fillId="10" borderId="22" xfId="14" applyFont="1" applyFill="1" applyBorder="1" applyAlignment="1">
      <alignment horizontal="center" wrapText="1"/>
    </xf>
    <xf numFmtId="0" fontId="3" fillId="0" borderId="28" xfId="0" applyFont="1" applyBorder="1" applyAlignment="1">
      <alignment wrapText="1"/>
    </xf>
    <xf numFmtId="0" fontId="3" fillId="0" borderId="9" xfId="0" applyFont="1" applyBorder="1" applyAlignment="1">
      <alignment wrapText="1"/>
    </xf>
    <xf numFmtId="0" fontId="8" fillId="10" borderId="27" xfId="15" applyFont="1" applyFill="1" applyBorder="1" applyAlignment="1">
      <alignment horizontal="center" wrapText="1"/>
    </xf>
    <xf numFmtId="0" fontId="8" fillId="10" borderId="17" xfId="15" applyFont="1" applyFill="1" applyBorder="1" applyAlignment="1">
      <alignment horizontal="center" wrapText="1"/>
    </xf>
    <xf numFmtId="0" fontId="8" fillId="10" borderId="25" xfId="15" applyFont="1" applyFill="1" applyBorder="1" applyAlignment="1">
      <alignment horizontal="center" wrapText="1"/>
    </xf>
    <xf numFmtId="0" fontId="8" fillId="10" borderId="26" xfId="15" applyFont="1" applyFill="1" applyBorder="1" applyAlignment="1">
      <alignment horizontal="center" wrapText="1"/>
    </xf>
    <xf numFmtId="0" fontId="20" fillId="0" borderId="6" xfId="15" applyFont="1" applyBorder="1" applyAlignment="1">
      <alignment vertical="top" wrapText="1"/>
    </xf>
    <xf numFmtId="0" fontId="20" fillId="0" borderId="10" xfId="15" applyFont="1" applyBorder="1" applyAlignment="1">
      <alignment vertical="top" wrapText="1"/>
    </xf>
    <xf numFmtId="164" fontId="20" fillId="0" borderId="10" xfId="21" applyNumberFormat="1" applyFont="1" applyFill="1" applyBorder="1" applyAlignment="1">
      <alignment vertical="top" wrapText="1"/>
    </xf>
    <xf numFmtId="0" fontId="20" fillId="0" borderId="29" xfId="15" applyFont="1" applyBorder="1" applyAlignment="1">
      <alignment vertical="top" wrapText="1"/>
    </xf>
    <xf numFmtId="0" fontId="20" fillId="0" borderId="30" xfId="15" applyFont="1" applyBorder="1" applyAlignment="1">
      <alignment vertical="top" wrapText="1"/>
    </xf>
    <xf numFmtId="164" fontId="20" fillId="0" borderId="30" xfId="21" applyNumberFormat="1" applyFont="1" applyFill="1" applyBorder="1" applyAlignment="1">
      <alignment vertical="top" wrapText="1"/>
    </xf>
    <xf numFmtId="0" fontId="3" fillId="0" borderId="27" xfId="14" applyBorder="1" applyAlignment="1">
      <alignment wrapText="1"/>
    </xf>
    <xf numFmtId="0" fontId="3" fillId="0" borderId="6" xfId="14" applyBorder="1" applyAlignment="1">
      <alignment wrapText="1"/>
    </xf>
    <xf numFmtId="0" fontId="3" fillId="0" borderId="29" xfId="14" applyBorder="1" applyAlignment="1">
      <alignment wrapText="1"/>
    </xf>
    <xf numFmtId="0" fontId="3" fillId="0" borderId="25" xfId="0" applyFont="1" applyBorder="1" applyAlignment="1">
      <alignment wrapText="1"/>
    </xf>
    <xf numFmtId="166" fontId="3" fillId="11" borderId="17" xfId="20" applyNumberFormat="1" applyFont="1" applyFill="1" applyBorder="1" applyAlignment="1">
      <alignment wrapText="1"/>
    </xf>
    <xf numFmtId="166" fontId="3" fillId="11" borderId="10" xfId="20" applyNumberFormat="1" applyFont="1" applyFill="1" applyBorder="1" applyAlignment="1">
      <alignment wrapText="1"/>
    </xf>
    <xf numFmtId="166" fontId="3" fillId="11" borderId="30" xfId="20" applyNumberFormat="1" applyFont="1" applyFill="1" applyBorder="1" applyAlignment="1">
      <alignment wrapText="1"/>
    </xf>
    <xf numFmtId="166" fontId="3" fillId="11" borderId="28" xfId="0" applyNumberFormat="1" applyFont="1" applyFill="1" applyBorder="1" applyAlignment="1">
      <alignment wrapText="1"/>
    </xf>
    <xf numFmtId="0" fontId="0" fillId="0" borderId="0" xfId="0" pivotButton="1" applyAlignment="1">
      <alignment wrapText="1"/>
    </xf>
    <xf numFmtId="0" fontId="0" fillId="12" borderId="0" xfId="0" applyFill="1"/>
    <xf numFmtId="0" fontId="8" fillId="2" borderId="0" xfId="3" applyFont="1" applyFill="1" applyAlignment="1">
      <alignment horizontal="center" wrapText="1"/>
    </xf>
    <xf numFmtId="0" fontId="26" fillId="0" borderId="0" xfId="0" applyFont="1" applyAlignment="1">
      <alignment vertical="top"/>
    </xf>
    <xf numFmtId="0" fontId="26" fillId="0" borderId="0" xfId="3" applyFont="1" applyAlignment="1">
      <alignment vertical="top"/>
    </xf>
    <xf numFmtId="0" fontId="26" fillId="0" borderId="0" xfId="3"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7" fillId="0" borderId="0" xfId="2" applyFont="1" applyAlignment="1">
      <alignment vertical="top" wrapText="1"/>
    </xf>
    <xf numFmtId="0" fontId="27" fillId="0" borderId="0" xfId="0" applyFont="1" applyAlignment="1">
      <alignment vertical="top"/>
    </xf>
    <xf numFmtId="0" fontId="25" fillId="0" borderId="0" xfId="0" applyFont="1" applyAlignment="1">
      <alignment vertical="top"/>
    </xf>
    <xf numFmtId="0" fontId="3" fillId="0" borderId="9" xfId="0" applyFont="1" applyBorder="1" applyAlignment="1">
      <alignment horizontal="left" vertical="top"/>
    </xf>
    <xf numFmtId="166" fontId="6" fillId="10" borderId="9" xfId="20" applyNumberFormat="1" applyFont="1" applyFill="1" applyBorder="1" applyAlignment="1">
      <alignment vertical="top"/>
    </xf>
    <xf numFmtId="166" fontId="6" fillId="14" borderId="9" xfId="20" applyNumberFormat="1" applyFont="1" applyFill="1" applyBorder="1" applyAlignment="1">
      <alignment vertical="top"/>
    </xf>
    <xf numFmtId="1" fontId="25" fillId="0" borderId="0" xfId="0" applyNumberFormat="1" applyFont="1" applyAlignment="1">
      <alignment vertical="top"/>
    </xf>
    <xf numFmtId="166" fontId="6" fillId="0" borderId="9" xfId="20" applyNumberFormat="1" applyFont="1" applyFill="1" applyBorder="1" applyAlignment="1">
      <alignment vertical="top"/>
    </xf>
    <xf numFmtId="0" fontId="0" fillId="0" borderId="0" xfId="0" applyAlignment="1">
      <alignment wrapText="1"/>
    </xf>
    <xf numFmtId="166" fontId="0" fillId="0" borderId="0" xfId="0" applyNumberFormat="1" applyAlignment="1">
      <alignment wrapText="1"/>
    </xf>
    <xf numFmtId="0" fontId="29" fillId="0" borderId="21" xfId="22" applyBorder="1" applyAlignment="1">
      <alignment wrapText="1"/>
    </xf>
    <xf numFmtId="0" fontId="0" fillId="0" borderId="0" xfId="0" applyAlignment="1">
      <alignment horizontal="left"/>
    </xf>
    <xf numFmtId="49" fontId="5" fillId="0" borderId="0" xfId="0" applyNumberFormat="1" applyFont="1"/>
    <xf numFmtId="0" fontId="5" fillId="0" borderId="19" xfId="15" applyFont="1" applyBorder="1" applyAlignment="1">
      <alignment horizontal="left" vertical="top" wrapText="1" indent="1"/>
    </xf>
    <xf numFmtId="0" fontId="5" fillId="0" borderId="20" xfId="15" applyFont="1" applyBorder="1" applyAlignment="1">
      <alignment horizontal="left" vertical="top" wrapText="1" inden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3" fillId="0" borderId="19" xfId="14" applyBorder="1" applyAlignment="1">
      <alignment horizontal="left" vertical="top" wrapText="1"/>
    </xf>
    <xf numFmtId="0" fontId="3" fillId="0" borderId="20" xfId="14" applyBorder="1" applyAlignment="1">
      <alignment horizontal="left" vertical="top" wrapText="1"/>
    </xf>
    <xf numFmtId="0" fontId="11" fillId="0" borderId="18" xfId="15" applyFont="1" applyBorder="1" applyAlignment="1">
      <alignment horizontal="left" vertical="top" wrapText="1"/>
    </xf>
    <xf numFmtId="0" fontId="11" fillId="0" borderId="12" xfId="15" applyFont="1" applyBorder="1" applyAlignment="1">
      <alignment horizontal="left" vertical="top" wrapText="1"/>
    </xf>
    <xf numFmtId="0" fontId="5" fillId="0" borderId="19" xfId="15" applyFont="1" applyBorder="1" applyAlignment="1">
      <alignment horizontal="left" vertical="top" wrapText="1"/>
    </xf>
    <xf numFmtId="0" fontId="5" fillId="0" borderId="20" xfId="15" applyFont="1" applyBorder="1" applyAlignment="1">
      <alignment horizontal="left" vertical="top" wrapText="1"/>
    </xf>
    <xf numFmtId="0" fontId="5" fillId="0" borderId="21" xfId="15" applyFont="1" applyBorder="1" applyAlignment="1">
      <alignment horizontal="left" vertical="top" wrapText="1" indent="1"/>
    </xf>
    <xf numFmtId="0" fontId="5" fillId="0" borderId="16" xfId="15" applyFont="1" applyBorder="1" applyAlignment="1">
      <alignment horizontal="left" vertical="top" wrapText="1" inden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15" applyFont="1" applyBorder="1" applyAlignment="1">
      <alignment horizontal="left" vertical="top" wrapText="1"/>
    </xf>
    <xf numFmtId="0" fontId="5" fillId="0" borderId="5" xfId="15" applyFont="1" applyBorder="1" applyAlignment="1">
      <alignment horizontal="left" vertical="top" wrapText="1"/>
    </xf>
    <xf numFmtId="0" fontId="5" fillId="0" borderId="6" xfId="15" applyFont="1" applyBorder="1" applyAlignment="1">
      <alignment horizontal="left" vertical="top" wrapText="1"/>
    </xf>
    <xf numFmtId="0" fontId="5" fillId="0" borderId="4" xfId="15" applyFont="1" applyBorder="1" applyAlignment="1">
      <alignment horizontal="left" vertical="top" wrapText="1"/>
    </xf>
    <xf numFmtId="0" fontId="7" fillId="0" borderId="4" xfId="15" applyFont="1" applyBorder="1" applyAlignment="1">
      <alignment horizontal="left" vertical="top" wrapText="1"/>
    </xf>
    <xf numFmtId="0" fontId="9" fillId="0" borderId="5" xfId="15" applyFont="1" applyBorder="1" applyAlignment="1">
      <alignment horizontal="left" vertical="top" wrapText="1"/>
    </xf>
    <xf numFmtId="0" fontId="9" fillId="0" borderId="6" xfId="15" applyFont="1" applyBorder="1" applyAlignment="1">
      <alignment horizontal="left" vertical="top" wrapText="1"/>
    </xf>
    <xf numFmtId="0" fontId="3" fillId="0" borderId="4" xfId="14" applyBorder="1" applyAlignment="1">
      <alignment vertical="top" wrapText="1"/>
    </xf>
    <xf numFmtId="0" fontId="3" fillId="0" borderId="5" xfId="14" applyBorder="1" applyAlignment="1">
      <alignment vertical="top" wrapText="1"/>
    </xf>
    <xf numFmtId="0" fontId="3" fillId="0" borderId="6" xfId="14" applyBorder="1" applyAlignment="1">
      <alignment vertical="top" wrapText="1"/>
    </xf>
    <xf numFmtId="0" fontId="6" fillId="5" borderId="22" xfId="0" applyFont="1" applyFill="1" applyBorder="1" applyAlignment="1">
      <alignment horizontal="center" wrapText="1"/>
    </xf>
    <xf numFmtId="0" fontId="7" fillId="0" borderId="18" xfId="0" applyFont="1" applyBorder="1" applyAlignment="1">
      <alignment horizontal="center"/>
    </xf>
    <xf numFmtId="0" fontId="7" fillId="0" borderId="12" xfId="0" applyFont="1" applyBorder="1" applyAlignment="1">
      <alignment horizontal="center"/>
    </xf>
    <xf numFmtId="0" fontId="7" fillId="0" borderId="18" xfId="0" applyFont="1" applyBorder="1" applyAlignment="1">
      <alignment horizontal="center" wrapText="1"/>
    </xf>
    <xf numFmtId="0" fontId="7" fillId="0" borderId="24" xfId="0" applyFont="1" applyBorder="1" applyAlignment="1">
      <alignment horizontal="center" wrapText="1"/>
    </xf>
    <xf numFmtId="0" fontId="7" fillId="0" borderId="12" xfId="0" applyFont="1" applyBorder="1" applyAlignment="1">
      <alignment horizontal="center" wrapText="1"/>
    </xf>
    <xf numFmtId="0" fontId="7" fillId="0" borderId="24" xfId="0" applyFont="1" applyBorder="1" applyAlignment="1">
      <alignment horizontal="center"/>
    </xf>
    <xf numFmtId="0" fontId="25" fillId="13" borderId="0" xfId="0" applyFont="1" applyFill="1" applyAlignment="1">
      <alignment horizontal="left" vertical="top"/>
    </xf>
    <xf numFmtId="0" fontId="0" fillId="0" borderId="0" xfId="0" applyNumberFormat="1"/>
    <xf numFmtId="0" fontId="6" fillId="0" borderId="0" xfId="0" applyNumberFormat="1" applyFont="1"/>
    <xf numFmtId="0" fontId="0" fillId="0" borderId="0" xfId="0" applyNumberFormat="1" applyAlignment="1">
      <alignment horizontal="left"/>
    </xf>
    <xf numFmtId="0" fontId="6" fillId="0" borderId="0" xfId="0" applyNumberFormat="1" applyFont="1" applyAlignment="1">
      <alignment horizontal="left"/>
    </xf>
  </cellXfs>
  <cellStyles count="23">
    <cellStyle name="Comma" xfId="20" builtinId="3"/>
    <cellStyle name="Comma 2" xfId="19" xr:uid="{723CF2A7-00E0-46C3-94CC-450B423A8EB6}"/>
    <cellStyle name="Currency" xfId="21" builtinId="4"/>
    <cellStyle name="Currency 2" xfId="17" xr:uid="{A6F83887-53F2-4B71-AADC-E3809638802B}"/>
    <cellStyle name="Currency 3" xfId="18" xr:uid="{7BD88FAD-BB1E-4AFF-8E49-6EBF8E0C8DE0}"/>
    <cellStyle name="Hyperlink" xfId="22" builtinId="8"/>
    <cellStyle name="Hyperlink 2" xfId="16" xr:uid="{7A2246E1-1E5E-4952-9485-A9A5D9D4AF6F}"/>
    <cellStyle name="Normal" xfId="0" builtinId="0"/>
    <cellStyle name="Normal 2" xfId="1" xr:uid="{00000000-0005-0000-0000-000001000000}"/>
    <cellStyle name="Normal 2 2" xfId="2" xr:uid="{00000000-0005-0000-0000-000002000000}"/>
    <cellStyle name="Normal 2 3" xfId="3" xr:uid="{00000000-0005-0000-0000-000003000000}"/>
    <cellStyle name="Normal 2 4" xfId="14" xr:uid="{FC7997DA-9045-4DFE-8144-5D38E5A23F22}"/>
    <cellStyle name="Normal 3" xfId="4" xr:uid="{00000000-0005-0000-0000-000004000000}"/>
    <cellStyle name="Normal 4" xfId="5" xr:uid="{00000000-0005-0000-0000-000005000000}"/>
    <cellStyle name="Normal 5" xfId="6" xr:uid="{00000000-0005-0000-0000-000006000000}"/>
    <cellStyle name="Normal 5 2" xfId="7" xr:uid="{00000000-0005-0000-0000-000007000000}"/>
    <cellStyle name="Normal 6" xfId="8" xr:uid="{00000000-0005-0000-0000-000008000000}"/>
    <cellStyle name="Normal 7" xfId="9" xr:uid="{00000000-0005-0000-0000-000009000000}"/>
    <cellStyle name="Normal 7 2" xfId="10" xr:uid="{00000000-0005-0000-0000-00000A000000}"/>
    <cellStyle name="Normal 7 3" xfId="11" xr:uid="{00000000-0005-0000-0000-00000B000000}"/>
    <cellStyle name="Normal 8" xfId="12" xr:uid="{00000000-0005-0000-0000-00000C000000}"/>
    <cellStyle name="Normal 8 2" xfId="13" xr:uid="{00000000-0005-0000-0000-00000D000000}"/>
    <cellStyle name="Normal 9" xfId="15" xr:uid="{C29B7FCA-030B-4090-AAC7-1D10E9F3178B}"/>
  </cellStyles>
  <dxfs count="137">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indexed="8"/>
        <name val="Calibri"/>
        <family val="2"/>
        <scheme val="none"/>
      </font>
      <alignment horizontal="general" vertical="top" textRotation="0" wrapText="0" indent="0" justifyLastLine="0" shrinkToFit="0" readingOrder="0"/>
    </dxf>
    <dxf>
      <font>
        <b/>
        <i val="0"/>
        <strike val="0"/>
        <condense val="0"/>
        <extend val="0"/>
        <outline val="0"/>
        <shadow val="0"/>
        <u val="none"/>
        <vertAlign val="baseline"/>
        <sz val="10"/>
        <color auto="1"/>
        <name val="Calibri"/>
        <family val="2"/>
        <scheme val="none"/>
      </font>
      <alignment horizontal="general" vertical="top" textRotation="0" wrapText="1" indent="0" justifyLastLine="0" shrinkToFit="0" readingOrder="0"/>
    </dxf>
    <dxf>
      <alignment wrapText="1"/>
    </dxf>
    <dxf>
      <alignment wrapText="1"/>
    </dxf>
    <dxf>
      <alignment wrapText="1"/>
    </dxf>
    <dxf>
      <alignment wrapText="1"/>
    </dxf>
    <dxf>
      <alignment wrapText="1"/>
    </dxf>
    <dxf>
      <alignment wrapText="1"/>
    </dxf>
    <dxf>
      <font>
        <b val="0"/>
      </font>
    </dxf>
    <dxf>
      <font>
        <b val="0"/>
      </font>
    </dxf>
    <dxf>
      <font>
        <b val="0"/>
      </font>
    </dxf>
    <dxf>
      <font>
        <b val="0"/>
      </font>
    </dxf>
    <dxf>
      <font>
        <b val="0"/>
      </font>
    </dxf>
    <dxf>
      <numFmt numFmtId="166" formatCode="_(* #,##0_);_(* \(#,##0\);_(* &quot;-&quot;??_);_(@_)"/>
    </dxf>
    <dxf>
      <alignment horizontal="center"/>
    </dxf>
    <dxf>
      <alignment horizontal="center"/>
    </dxf>
    <dxf>
      <alignment horizontal="center"/>
    </dxf>
    <dxf>
      <numFmt numFmtId="166" formatCode="_(* #,##0_);_(* \(#,##0\);_(* &quot;-&quot;??_);_(@_)"/>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border outline="0">
        <top style="medium">
          <color indexed="64"/>
        </top>
      </border>
    </dxf>
    <dxf>
      <font>
        <b val="0"/>
        <i val="0"/>
        <strike val="0"/>
        <condense val="0"/>
        <extend val="0"/>
        <outline val="0"/>
        <shadow val="0"/>
        <u val="none"/>
        <vertAlign val="baseline"/>
        <sz val="10"/>
        <color indexed="8"/>
        <name val="Arial"/>
        <family val="2"/>
        <scheme val="none"/>
      </font>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alignment horizontal="left" vertical="bottom" textRotation="0" wrapText="0" indent="0" justifyLastLine="0" shrinkToFit="0" readingOrder="0"/>
    </dxf>
    <dxf>
      <border outline="0">
        <top style="medium">
          <color indexed="64"/>
        </top>
      </border>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family val="2"/>
        <scheme val="none"/>
      </font>
      <fill>
        <patternFill patternType="none">
          <fgColor indexed="64"/>
          <bgColor auto="1"/>
        </patternFill>
      </fill>
    </dxf>
    <dxf>
      <border outline="0">
        <top style="medium">
          <color indexed="64"/>
        </top>
      </border>
    </dxf>
    <dxf>
      <fill>
        <patternFill patternType="none">
          <fgColor indexed="64"/>
          <bgColor auto="1"/>
        </patternFill>
      </fill>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border outline="0">
        <top style="medium">
          <color indexed="64"/>
        </top>
      </border>
    </dxf>
    <dxf>
      <font>
        <b val="0"/>
        <i val="0"/>
        <strike val="0"/>
        <condense val="0"/>
        <extend val="0"/>
        <outline val="0"/>
        <shadow val="0"/>
        <u val="none"/>
        <vertAlign val="baseline"/>
        <sz val="10"/>
        <color indexed="8"/>
        <name val="Arial"/>
        <family val="2"/>
        <scheme val="none"/>
      </font>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indexed="8"/>
        <name val="Arial"/>
        <family val="2"/>
        <scheme val="none"/>
      </font>
      <alignment horizontal="right" vertical="bottom" textRotation="0" wrapText="0" indent="0" justifyLastLine="0" shrinkToFit="0" readingOrder="0"/>
    </dxf>
    <dxf>
      <border outline="0">
        <top style="medium">
          <color indexed="64"/>
        </top>
      </border>
    </dxf>
    <dxf>
      <font>
        <b/>
        <i val="0"/>
        <strike val="0"/>
        <condense val="0"/>
        <extend val="0"/>
        <outline val="0"/>
        <shadow val="0"/>
        <u val="none"/>
        <vertAlign val="baseline"/>
        <sz val="10"/>
        <color indexed="8"/>
        <name val="Arial"/>
        <family val="2"/>
        <scheme val="none"/>
      </font>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6" formatCode="_(* #,##0_);_(* \(#,##0\);_(* &quot;-&quot;??_);_(@_)"/>
      <fill>
        <patternFill patternType="solid">
          <fgColor indexed="64"/>
          <bgColor theme="0" tint="-0.249977111117893"/>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6" formatCode="_(* #,##0_);_(* \(#,##0\);_(* &quot;-&quot;??_);_(@_)"/>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6" formatCode="_(* #,##0_);_(* \(#,##0\);_(*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0"/>
        <color auto="1"/>
        <name val="Arial"/>
        <family val="2"/>
        <scheme val="none"/>
      </font>
      <fill>
        <patternFill patternType="solid">
          <fgColor indexed="64"/>
          <bgColor theme="4" tint="0.79998168889431442"/>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solid">
          <fgColor indexed="64"/>
          <bgColor theme="0" tint="-0.14999847407452621"/>
        </patternFill>
      </fill>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solid">
          <fgColor indexed="64"/>
          <bgColor theme="0" tint="-0.1499984740745262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center" vertical="bottom"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166" formatCode="_(* #,##0_);_(* \(#,##0\);_(* &quot;-&quot;??_);_(@_)"/>
      <alignment horizontal="general" vertical="top"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numFmt numFmtId="0" formatCode="General"/>
      <alignment horizontal="general" vertical="top" textRotation="0" wrapText="0" indent="0" justifyLastLine="0" shrinkToFit="0" readingOrder="0"/>
      <border diagonalUp="0" diagonalDown="0" outline="0">
        <left style="thin">
          <color indexed="64"/>
        </left>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border outline="0">
        <right style="thin">
          <color indexed="64"/>
        </right>
      </border>
    </dxf>
    <dxf>
      <font>
        <b val="0"/>
        <i val="0"/>
        <strike val="0"/>
        <condense val="0"/>
        <extend val="0"/>
        <outline val="0"/>
        <shadow val="0"/>
        <u val="none"/>
        <vertAlign val="baseline"/>
        <sz val="10"/>
        <color indexed="8"/>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border outline="0">
        <right style="thin">
          <color indexed="64"/>
        </right>
      </border>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0"/>
        <color indexed="8"/>
        <name val="Arial"/>
        <family val="2"/>
        <scheme val="none"/>
      </font>
      <numFmt numFmtId="0" formatCode="General"/>
      <fill>
        <patternFill patternType="solid">
          <fgColor indexed="64"/>
          <bgColor theme="0" tint="-0.14999847407452621"/>
        </patternFill>
      </fill>
      <alignment horizontal="general"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thin">
          <color indexed="64"/>
        </left>
      </border>
    </dxf>
    <dxf>
      <border outline="0">
        <top style="medium">
          <color indexed="64"/>
        </top>
      </border>
    </dxf>
    <dxf>
      <font>
        <b val="0"/>
        <i val="0"/>
        <strike val="0"/>
        <condense val="0"/>
        <extend val="0"/>
        <outline val="0"/>
        <shadow val="0"/>
        <u val="none"/>
        <vertAlign val="baseline"/>
        <sz val="10"/>
        <color indexed="8"/>
        <name val="Arial"/>
        <family val="2"/>
        <scheme val="none"/>
      </font>
      <alignment horizontal="center"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52968</xdr:colOff>
      <xdr:row>1</xdr:row>
      <xdr:rowOff>99060</xdr:rowOff>
    </xdr:from>
    <xdr:to>
      <xdr:col>26</xdr:col>
      <xdr:colOff>5433</xdr:colOff>
      <xdr:row>17</xdr:row>
      <xdr:rowOff>176749</xdr:rowOff>
    </xdr:to>
    <xdr:pic>
      <xdr:nvPicPr>
        <xdr:cNvPr id="2" name="Picture 1">
          <a:extLst>
            <a:ext uri="{FF2B5EF4-FFF2-40B4-BE49-F238E27FC236}">
              <a16:creationId xmlns:a16="http://schemas.microsoft.com/office/drawing/2014/main" id="{0FB61C67-1942-42B0-B0CF-3F729278AA71}"/>
            </a:ext>
          </a:extLst>
        </xdr:cNvPr>
        <xdr:cNvPicPr>
          <a:picLocks noChangeAspect="1"/>
        </xdr:cNvPicPr>
      </xdr:nvPicPr>
      <xdr:blipFill>
        <a:blip xmlns:r="http://schemas.openxmlformats.org/officeDocument/2006/relationships" r:embed="rId1"/>
        <a:stretch>
          <a:fillRect/>
        </a:stretch>
      </xdr:blipFill>
      <xdr:spPr>
        <a:xfrm>
          <a:off x="52968" y="281940"/>
          <a:ext cx="15802065" cy="300376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amble, Chris" refreshedDate="44635.329934953705" createdVersion="6" refreshedVersion="7" minRefreshableVersion="3" recordCount="99" xr:uid="{01BD2BD8-09B1-41C5-9D70-A20FC58B1AFB}">
  <cacheSource type="worksheet">
    <worksheetSource name="Table1"/>
  </cacheSource>
  <cacheFields count="27">
    <cacheField name="Location ID" numFmtId="0">
      <sharedItems containsNonDate="0" containsString="0" containsBlank="1" containsNumber="1" containsInteger="1" minValue="100" maxValue="100" count="2">
        <m/>
        <n v="100" u="1"/>
      </sharedItems>
    </cacheField>
    <cacheField name="Location Name" numFmtId="0">
      <sharedItems/>
    </cacheField>
    <cacheField name="Program ID" numFmtId="0">
      <sharedItems containsNonDate="0" containsString="0" containsBlank="1" containsNumber="1" containsInteger="1" minValue="1092" maxValue="1109" count="3">
        <m/>
        <n v="1092" u="1"/>
        <n v="1109" u="1"/>
      </sharedItems>
    </cacheField>
    <cacheField name="Program Name" numFmtId="0">
      <sharedItems/>
    </cacheField>
    <cacheField name="Account ID" numFmtId="0">
      <sharedItems containsNonDate="0" containsString="0" containsBlank="1" containsNumber="1" containsInteger="1" minValue="42000" maxValue="92004" count="24">
        <m/>
        <n v="48200" u="1"/>
        <n v="91001" u="1"/>
        <n v="92004" u="1"/>
        <n v="50004" u="1"/>
        <n v="50104" u="1"/>
        <n v="47000" u="1"/>
        <n v="91002" u="1"/>
        <n v="50102" u="1"/>
        <n v="50000" u="1"/>
        <n v="50111" u="1"/>
        <n v="92001" u="1"/>
        <n v="50007" u="1"/>
        <n v="53202" u="1"/>
        <n v="47105" u="1"/>
        <n v="42000" u="1"/>
        <n v="90001" u="1"/>
        <n v="45000" u="1"/>
        <n v="53205" u="1"/>
        <n v="50101" u="1"/>
        <n v="50110" u="1"/>
        <n v="46103" u="1"/>
        <n v="50006" u="1"/>
        <n v="51000" u="1"/>
      </sharedItems>
    </cacheField>
    <cacheField name="Account Name" numFmtId="0">
      <sharedItems/>
    </cacheField>
    <cacheField name="Detailed Description of Revenue or Expense, including budget assumptions" numFmtId="0">
      <sharedItems containsNonDate="0" containsString="0" containsBlank="1"/>
    </cacheField>
    <cacheField name="Account Type" numFmtId="0">
      <sharedItems/>
    </cacheField>
    <cacheField name="Account Type &amp; Restriction" numFmtId="0">
      <sharedItems/>
    </cacheField>
    <cacheField name="Project_Grant ID" numFmtId="0">
      <sharedItems containsNonDate="0" containsString="0" containsBlank="1" containsNumber="1" containsInteger="1" minValue="10144" maxValue="10144" count="2">
        <m/>
        <n v="10144" u="1"/>
      </sharedItems>
    </cacheField>
    <cacheField name="Project_Grant Name" numFmtId="0">
      <sharedItems/>
    </cacheField>
    <cacheField name="Restriction?" numFmtId="0">
      <sharedItems containsNonDate="0" containsString="0" containsBlank="1" count="1">
        <m/>
      </sharedItems>
    </cacheField>
    <cacheField name="Total Budgeted Amount for FY22-23" numFmtId="166">
      <sharedItems containsNonDate="0" containsString="0" containsBlank="1"/>
    </cacheField>
    <cacheField name="Allocation Method (Drop-down)" numFmtId="0">
      <sharedItems containsNonDate="0" containsString="0" containsBlank="1"/>
    </cacheField>
    <cacheField name="Reconciliation (s/b 0)" numFmtId="166">
      <sharedItems containsSemiMixedTypes="0" containsString="0" containsNumber="1" containsInteger="1" minValue="0" maxValue="0"/>
    </cacheField>
    <cacheField name="Month Ended July 2022" numFmtId="166">
      <sharedItems count="1">
        <s v="No Budget"/>
      </sharedItems>
    </cacheField>
    <cacheField name="Month Ended August 2022" numFmtId="166">
      <sharedItems/>
    </cacheField>
    <cacheField name="Month Ended September 2022" numFmtId="166">
      <sharedItems/>
    </cacheField>
    <cacheField name="Month Ended October 2022" numFmtId="166">
      <sharedItems/>
    </cacheField>
    <cacheField name="Month Ended November 2022" numFmtId="166">
      <sharedItems/>
    </cacheField>
    <cacheField name="Month Ended December 2022" numFmtId="166">
      <sharedItems/>
    </cacheField>
    <cacheField name="Month Ended January 2023" numFmtId="166">
      <sharedItems/>
    </cacheField>
    <cacheField name="Month Ended February 2023" numFmtId="166">
      <sharedItems/>
    </cacheField>
    <cacheField name="Month Ended March 2023" numFmtId="166">
      <sharedItems/>
    </cacheField>
    <cacheField name="Month Ended April 2023" numFmtId="166">
      <sharedItems/>
    </cacheField>
    <cacheField name="Month Ended May 2023" numFmtId="166">
      <sharedItems/>
    </cacheField>
    <cacheField name="Month Ended June 2023" numFmtId="166">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r>
    <x v="0"/>
    <s v="ID BLANK"/>
    <x v="0"/>
    <s v="ID BLANK"/>
    <x v="0"/>
    <s v="ID BLANK"/>
    <m/>
    <s v="ID BLANK"/>
    <s v="ID BLANK"/>
    <x v="0"/>
    <s v="ID BLANK"/>
    <x v="0"/>
    <m/>
    <m/>
    <n v="0"/>
    <x v="0"/>
    <s v="No Budget"/>
    <s v="No Budget"/>
    <s v="No Budget"/>
    <s v="No Budget"/>
    <s v="No Budget"/>
    <s v="No Budget"/>
    <s v="No Budget"/>
    <s v="No Budget"/>
    <s v="No Budget"/>
    <s v="No Budget"/>
    <s v="No Budge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5B24B0E-94F5-4755-81FB-B4548D12D8F8}" name="PivotTable1" cacheId="0"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multipleFieldFilters="0">
  <location ref="A3:Q4" firstHeaderRow="0" firstDataRow="1" firstDataCol="5"/>
  <pivotFields count="27">
    <pivotField axis="axisRow" compact="0" outline="0" showAll="0" defaultSubtotal="0">
      <items count="2">
        <item m="1"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3">
        <item m="1" x="1"/>
        <item x="0"/>
        <item m="1"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4">
        <item m="1" x="23"/>
        <item x="0"/>
        <item m="1" x="17"/>
        <item m="1" x="6"/>
        <item m="1" x="15"/>
        <item m="1" x="14"/>
        <item m="1" x="21"/>
        <item m="1" x="1"/>
        <item m="1" x="9"/>
        <item m="1" x="19"/>
        <item m="1" x="8"/>
        <item m="1" x="5"/>
        <item m="1" x="20"/>
        <item m="1" x="22"/>
        <item m="1" x="13"/>
        <item m="1" x="18"/>
        <item m="1" x="16"/>
        <item m="1" x="2"/>
        <item m="1" x="7"/>
        <item m="1" x="11"/>
        <item m="1" x="3"/>
        <item m="1" x="12"/>
        <item m="1" x="10"/>
        <item m="1"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6" outline="0" showAll="0" defaultSubtotal="0">
      <extLst>
        <ext xmlns:x14="http://schemas.microsoft.com/office/spreadsheetml/2009/9/main" uri="{2946ED86-A175-432a-8AC1-64E0C546D7DE}">
          <x14:pivotField fillDownLabels="1"/>
        </ext>
      </extLst>
    </pivotField>
    <pivotField dataField="1" compact="0" outline="0" subtotalTop="0" showAll="0" defaultSubtotal="0">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5">
    <field x="0"/>
    <field x="2"/>
    <field x="4"/>
    <field x="9"/>
    <field x="11"/>
  </rowFields>
  <rowItems count="1">
    <i>
      <x v="1"/>
      <x v="1"/>
      <x v="1"/>
      <x/>
      <x/>
    </i>
  </rowItems>
  <colFields count="1">
    <field x="-2"/>
  </colFields>
  <colItems count="12">
    <i>
      <x/>
    </i>
    <i i="1">
      <x v="1"/>
    </i>
    <i i="2">
      <x v="2"/>
    </i>
    <i i="3">
      <x v="3"/>
    </i>
    <i i="4">
      <x v="4"/>
    </i>
    <i i="5">
      <x v="5"/>
    </i>
    <i i="6">
      <x v="6"/>
    </i>
    <i i="7">
      <x v="7"/>
    </i>
    <i i="8">
      <x v="8"/>
    </i>
    <i i="9">
      <x v="9"/>
    </i>
    <i i="10">
      <x v="10"/>
    </i>
    <i i="11">
      <x v="11"/>
    </i>
  </colItems>
  <dataFields count="12">
    <dataField name="Sum of Month Ended July 2024" fld="15" baseField="11" baseItem="0"/>
    <dataField name="Sum of Month Ended August 2024" fld="16" baseField="11" baseItem="0"/>
    <dataField name="Sum of Month Ended September 2024" fld="17" baseField="11" baseItem="0"/>
    <dataField name="Sum of Month Ended October 2024" fld="18" baseField="11" baseItem="0"/>
    <dataField name="Sum of Month Ended November 2024" fld="19" baseField="11" baseItem="0"/>
    <dataField name="Sum of Month Ended December 2024" fld="20" baseField="11" baseItem="0"/>
    <dataField name="Sum of Month Ended January 2025" fld="21" baseField="11" baseItem="0"/>
    <dataField name="Sum of Month Ended February 2025" fld="22" baseField="11" baseItem="0"/>
    <dataField name="Sum of Month Ended March 2025" fld="23" baseField="11" baseItem="0"/>
    <dataField name="Sum of Month Ended April 2025" fld="24" baseField="11" baseItem="0"/>
    <dataField name="Sum of Month Ended May 2025" fld="25" baseField="11" baseItem="0"/>
    <dataField name="Sum of Month Ended June 2025" fld="26" baseField="11" baseItem="0"/>
  </dataFields>
  <formats count="16">
    <format dxfId="35">
      <pivotArea outline="0" fieldPosition="0">
        <references count="3">
          <reference field="0" count="1" selected="0">
            <x v="0"/>
          </reference>
          <reference field="2" count="1" selected="0">
            <x v="0"/>
          </reference>
          <reference field="4" count="1" selected="0">
            <x v="0"/>
          </reference>
        </references>
      </pivotArea>
    </format>
    <format dxfId="34">
      <pivotArea field="0" type="button" dataOnly="0" labelOnly="1" outline="0" axis="axisRow" fieldPosition="0"/>
    </format>
    <format dxfId="33">
      <pivotArea field="2" type="button" dataOnly="0" labelOnly="1" outline="0" axis="axisRow" fieldPosition="1"/>
    </format>
    <format dxfId="32">
      <pivotArea field="4" type="button" dataOnly="0" labelOnly="1" outline="0" axis="axisRow" fieldPosition="2"/>
    </format>
    <format dxfId="31">
      <pivotArea outline="0" collapsedLevelsAreSubtotals="1" fieldPosition="0"/>
    </format>
    <format dxfId="30">
      <pivotArea dataOnly="0" labelOnly="1" outline="0" fieldPosition="0">
        <references count="1">
          <reference field="0" count="0"/>
        </references>
      </pivotArea>
    </format>
    <format dxfId="29">
      <pivotArea dataOnly="0" labelOnly="1" outline="0" fieldPosition="0">
        <references count="2">
          <reference field="0" count="0" selected="0"/>
          <reference field="2" count="0"/>
        </references>
      </pivotArea>
    </format>
    <format dxfId="28">
      <pivotArea dataOnly="0" labelOnly="1" outline="0" fieldPosition="0">
        <references count="3">
          <reference field="0" count="0" selected="0"/>
          <reference field="2" count="0" selected="0"/>
          <reference field="4" count="0"/>
        </references>
      </pivotArea>
    </format>
    <format dxfId="27">
      <pivotArea dataOnly="0" labelOnly="1" outline="0" fieldPosition="0">
        <references count="4">
          <reference field="0" count="0" selected="0"/>
          <reference field="2" count="0" selected="0"/>
          <reference field="4" count="0" selected="0"/>
          <reference field="9" count="0"/>
        </references>
      </pivotArea>
    </format>
    <format dxfId="26">
      <pivotArea dataOnly="0" labelOnly="1" outline="0" fieldPosition="0">
        <references count="5">
          <reference field="0" count="0" selected="0"/>
          <reference field="2" count="0" selected="0"/>
          <reference field="4" count="0" selected="0"/>
          <reference field="9" count="0" selected="0"/>
          <reference field="11" count="0"/>
        </references>
      </pivotArea>
    </format>
    <format dxfId="25">
      <pivotArea field="0" type="button" dataOnly="0" labelOnly="1" outline="0" axis="axisRow" fieldPosition="0"/>
    </format>
    <format dxfId="24">
      <pivotArea field="2" type="button" dataOnly="0" labelOnly="1" outline="0" axis="axisRow" fieldPosition="1"/>
    </format>
    <format dxfId="23">
      <pivotArea field="4" type="button" dataOnly="0" labelOnly="1" outline="0" axis="axisRow" fieldPosition="2"/>
    </format>
    <format dxfId="22">
      <pivotArea field="9" type="button" dataOnly="0" labelOnly="1" outline="0" axis="axisRow" fieldPosition="3"/>
    </format>
    <format dxfId="21">
      <pivotArea field="11" type="button" dataOnly="0" labelOnly="1" outline="0" axis="axisRow" fieldPosition="4"/>
    </format>
    <format dxfId="2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22600F-DA83-4DAC-A2B7-930F1DE189C5}" name="Table1" displayName="Table1" ref="B10:AB229" totalsRowShown="0" headerRowDxfId="136" dataDxfId="134" headerRowBorderDxfId="135" tableBorderDxfId="133" headerRowCellStyle="Normal 2 3" dataCellStyle="Comma">
  <autoFilter ref="B10:AB229" xr:uid="{A9224155-F423-491C-B776-98192536A0C9}"/>
  <sortState xmlns:xlrd2="http://schemas.microsoft.com/office/spreadsheetml/2017/richdata2" ref="B11:AB109">
    <sortCondition ref="F11:F109"/>
  </sortState>
  <tableColumns count="27">
    <tableColumn id="1" xr3:uid="{8FEFFCF0-C017-4C82-B126-DD9888452421}" name="Location ID" dataDxfId="132"/>
    <tableColumn id="2" xr3:uid="{EF11C492-7F1C-4658-A56E-A9FC3BD6A891}" name="Location Name" dataDxfId="131">
      <calculatedColumnFormula>IFERROR(VLOOKUP(Table1[[#This Row],[Location ID]],Table2[],2,FALSE),"ID BLANK")</calculatedColumnFormula>
    </tableColumn>
    <tableColumn id="3" xr3:uid="{7A39D235-F4E4-4CF6-8108-2A7DCCC67F00}" name="Program ID" dataDxfId="130"/>
    <tableColumn id="4" xr3:uid="{55785E7B-B0B2-4429-B171-FE34B558B0B0}" name="Program Name" dataDxfId="129">
      <calculatedColumnFormula>IFERROR(VLOOKUP(Table1[[#This Row],[Program ID]],Table3[],2,FALSE),"ID BLANK")</calculatedColumnFormula>
    </tableColumn>
    <tableColumn id="5" xr3:uid="{185B29CE-7C0E-4BDD-B84C-742253F5F487}" name="Account ID" dataDxfId="128"/>
    <tableColumn id="6" xr3:uid="{1A4FDDC8-C533-4C18-8006-CD47A491A45A}" name="Account Name" dataDxfId="127">
      <calculatedColumnFormula>IFERROR(VLOOKUP(Table1[[#This Row],[Account ID]],Table4[],2,FALSE),"ID BLANK")</calculatedColumnFormula>
    </tableColumn>
    <tableColumn id="26" xr3:uid="{93BA890D-C883-4C3F-AD6E-3DBFE0A7CA0A}" name="Detailed Description of Revenue or Expense, including budget assumptions" dataDxfId="126"/>
    <tableColumn id="7" xr3:uid="{9242B1BE-C615-4CF3-AECE-D83309715FC0}" name="Account Type" dataDxfId="125">
      <calculatedColumnFormula>IFERROR(VLOOKUP(Table1[[#This Row],[Account ID]],Table4[],3,FALSE),"ID BLANK")</calculatedColumnFormula>
    </tableColumn>
    <tableColumn id="28" xr3:uid="{609099AF-67D6-4E55-AFA4-46C28F3AE846}" name="Account Type &amp; Restriction" dataDxfId="124">
      <calculatedColumnFormula>Table1[[#This Row],[Account Type]]&amp;LEFT(Table1[[#This Row],[Restriction?]],1)</calculatedColumnFormula>
    </tableColumn>
    <tableColumn id="8" xr3:uid="{3405172D-E5F9-4200-9655-994823D15B0A}" name="Project_Grant ID" dataDxfId="123"/>
    <tableColumn id="9" xr3:uid="{195F19AC-50CC-4CDF-B7DD-DCCF95EE96E3}" name="Project_Grant Name" dataDxfId="122">
      <calculatedColumnFormula>IFERROR(VLOOKUP(Table1[[#This Row],[Project_Grant ID]],Table5[],2,FALSE),"ID BLANK")</calculatedColumnFormula>
    </tableColumn>
    <tableColumn id="10" xr3:uid="{B25956B5-9EE3-4FEC-AA34-1423402B9944}" name="Restriction?" dataDxfId="121"/>
    <tableColumn id="11" xr3:uid="{DC044185-7B84-4808-8DC6-833857B13E3C}" name="Total Budgeted Amount for FY24-25" dataDxfId="120" dataCellStyle="Comma"/>
    <tableColumn id="12" xr3:uid="{0872F4C1-477E-47CB-A7B3-8DD2ED2BEED2}" name="Allocation Method (Drop-down)" dataDxfId="119"/>
    <tableColumn id="13" xr3:uid="{56780A14-7F7F-4721-A131-9AE11A169653}" name="Reconciliation (s/b 0)" dataDxfId="118" dataCellStyle="Comma">
      <calculatedColumnFormula>N11-SUM(Q11:AB11)</calculatedColumnFormula>
    </tableColumn>
    <tableColumn id="14" xr3:uid="{EE26F08A-A63A-4DAC-BBBF-41E968D9C515}" name="Month Ended July 2024" dataDxfId="117" dataCellStyle="Comma">
      <calculatedColumnFormula>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calculatedColumnFormula>
    </tableColumn>
    <tableColumn id="15" xr3:uid="{7E5A7D49-CC2F-4688-9F28-C6B8BE411BB2}" name="Month Ended August 2024" dataDxfId="116"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16" xr3:uid="{AFD4ECA1-81C3-4195-AF45-3C5AE4B4CE07}" name="Month Ended September 2024" dataDxfId="115" dataCellStyle="Comma">
      <calculatedColumnFormula>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17" xr3:uid="{7DDA4839-6CCE-48F7-98C3-591391BA2C43}" name="Month Ended October 2024" dataDxfId="114"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18" xr3:uid="{F37B68CB-6653-44F6-8F90-94235820EBF7}" name="Month Ended November 2024" dataDxfId="113"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19" xr3:uid="{56AE4921-8F87-47EA-BCA1-97BF3B6D796F}" name="Month Ended December 2024" dataDxfId="112" dataCellStyle="Comma">
      <calculatedColumnFormula>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20" xr3:uid="{7225FF9C-5A36-4A03-B10E-536CB3FA611A}" name="Month Ended January 2025" dataDxfId="111"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21" xr3:uid="{9950A135-07B3-4DA4-BA86-8C4B5AB6429E}" name="Month Ended February 2025" dataDxfId="110"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22" xr3:uid="{03FBBBAB-8F22-4B5D-81D1-294962B8AE63}" name="Month Ended March 2025" dataDxfId="109" dataCellStyle="Comma">
      <calculatedColumnFormula>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23" xr3:uid="{C952CDC1-BC16-4CAC-98C1-98BED9BD3591}" name="Month Ended April 2025" dataDxfId="108"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24" xr3:uid="{44BB22A8-CA9C-48A4-B96F-DF0831271C4B}" name="Month Ended May 2025" dataDxfId="107" dataCellStyle="Comma">
      <calculatedColumnFormula>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calculatedColumnFormula>
    </tableColumn>
    <tableColumn id="25" xr3:uid="{5A72C28B-0247-417C-AA80-DAAFBF4339DB}" name="Month Ended June 2025" dataDxfId="106" dataCellStyle="Comma">
      <calculatedColumnFormula>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7051E2-CBD9-4558-BEBD-61DF2F8DE183}" name="Table6" displayName="Table6" ref="A10:L19" totalsRowCount="1" headerRowDxfId="105" dataDxfId="104" tableBorderDxfId="103" headerRowCellStyle="Normal 9" dataCellStyle="Currency">
  <autoFilter ref="A10:L18" xr:uid="{69D1D5D1-C2CC-4EA4-AAE2-9946B2365205}"/>
  <tableColumns count="12">
    <tableColumn id="1" xr3:uid="{A1C98125-F2DA-4D30-B9F7-6AB570A829D6}" name="Agency / Department Name" totalsRowLabel="Total" dataDxfId="102" totalsRowDxfId="101" dataCellStyle="Normal 9"/>
    <tableColumn id="2" xr3:uid="{F6E48176-7B14-4DB7-8046-884E97FFC1EF}" name="Description of Professional Development " dataDxfId="100" totalsRowDxfId="99" dataCellStyle="Normal 9"/>
    <tableColumn id="3" xr3:uid="{21B12333-3809-4E6D-85F2-66C059E03F95}" name="Is PD related to Certification or Re-certification?" dataDxfId="98" totalsRowDxfId="97" dataCellStyle="Normal 9"/>
    <tableColumn id="4" xr3:uid="{E9F7B0AA-B0FC-4D42-860F-942631201E0B}" name="Names of Employee(s) Attending" dataDxfId="96" totalsRowDxfId="95" dataCellStyle="Normal 9"/>
    <tableColumn id="5" xr3:uid="{DA14E4D0-4E8F-491E-837F-06AA652CCCFF}" name="Expected date(s)" dataDxfId="94" totalsRowDxfId="93" dataCellStyle="Normal 9"/>
    <tableColumn id="6" xr3:uid="{53BB0DB2-2391-4341-B824-626C9DF85105}" name="Registration fees (90002)" dataDxfId="92" totalsRowDxfId="91" dataCellStyle="Currency"/>
    <tableColumn id="7" xr3:uid="{D3ACB517-E854-4A62-9DA0-FC181FB03F56}" name="Travel - Airfare (91005)" dataDxfId="90" totalsRowDxfId="89" dataCellStyle="Currency"/>
    <tableColumn id="8" xr3:uid="{A031845A-12DD-47B5-ABB2-69BC2AB0E0F4}" name="Mileage (91002)" dataDxfId="88" totalsRowDxfId="87" dataCellStyle="Currency"/>
    <tableColumn id="9" xr3:uid="{CBE6DD2F-1A93-4922-A234-2B6B3E5EBF53}" name="Lodging (91000)" dataDxfId="86" totalsRowDxfId="85" dataCellStyle="Currency"/>
    <tableColumn id="10" xr3:uid="{17259200-3505-4159-8F3F-65687B8C46B3}" name="Meals (91001)" dataDxfId="84" totalsRowDxfId="83" dataCellStyle="Currency"/>
    <tableColumn id="11" xr3:uid="{DC9228CA-EF37-48C5-9501-50C0CE6E8AD2}" name="Estimated Total Costs" totalsRowFunction="sum" dataDxfId="82" totalsRowDxfId="81" dataCellStyle="Currency">
      <calculatedColumnFormula>SUM(F11:J11)</calculatedColumnFormula>
    </tableColumn>
    <tableColumn id="12" xr3:uid="{57315DFC-EFB5-47AC-819D-39377745E6CB}" name="Approval?" dataDxfId="80" totalsRowDxfId="79" dataCellStyle="Normal 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07FB1F-816E-4A1A-A5C2-7CDC41E671D5}" name="Table8" displayName="Table8" ref="A8:H17" totalsRowCount="1" headerRowDxfId="78" headerRowBorderDxfId="77" tableBorderDxfId="76">
  <autoFilter ref="A8:H16" xr:uid="{52056A3D-C161-4704-A731-5CE4900CDE21}"/>
  <tableColumns count="8">
    <tableColumn id="1" xr3:uid="{AB226C53-EFCF-4CD9-AC3D-EE661220475C}" name="Agency / Department Name" totalsRowLabel="Total" dataDxfId="75" totalsRowDxfId="74" dataCellStyle="Normal 2 4"/>
    <tableColumn id="2" xr3:uid="{004C5E60-C894-4C3C-95FA-A1CDE396F467}" name="Item Description" dataDxfId="73" totalsRowDxfId="72" dataCellStyle="Normal 2 4"/>
    <tableColumn id="3" xr3:uid="{BCCCCF03-E166-40C8-B28D-D4AA06E102C7}" name="Safety Concern?" dataDxfId="71" totalsRowDxfId="70" dataCellStyle="Normal 2 4"/>
    <tableColumn id="4" xr3:uid="{A73A2325-C305-4E07-8137-EDF6EEA85412}" name="New Item or Replacement?" dataDxfId="69" totalsRowDxfId="68" dataCellStyle="Normal 2 4"/>
    <tableColumn id="5" xr3:uid="{E8D3EFF0-8196-4872-99D3-61C256FFB71B}" name="Qty" dataDxfId="67" totalsRowDxfId="66" dataCellStyle="Comma 2"/>
    <tableColumn id="6" xr3:uid="{89B39BE7-54E6-4FE7-976D-05C4F7F25366}" name="Estimated Cost Per Unit" dataDxfId="65" totalsRowDxfId="64" dataCellStyle="Comma"/>
    <tableColumn id="7" xr3:uid="{36454AD1-19D7-4C1B-9A28-B2E837B0A582}" name="Total Cost" totalsRowFunction="sum" dataDxfId="63" totalsRowDxfId="62" dataCellStyle="Comma">
      <calculatedColumnFormula>Table8[[#This Row],[Qty]]*Table8[[#This Row],[Estimated Cost Per Unit]]</calculatedColumnFormula>
    </tableColumn>
    <tableColumn id="8" xr3:uid="{D6B33B66-F7B0-449F-A060-33267BA53FE3}" name="Approval" dataDxfId="61" totalsRowDxfId="60" dataCellStyle="Normal 2 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7E273A-C34F-4908-9F9F-20D389F78FB1}" name="Table2" displayName="Table2" ref="A4:B28" totalsRowShown="0" headerRowDxfId="59" tableBorderDxfId="58">
  <autoFilter ref="A4:B28" xr:uid="{E93E9399-4687-4498-B28D-14A7D3435D17}"/>
  <sortState xmlns:xlrd2="http://schemas.microsoft.com/office/spreadsheetml/2017/richdata2" ref="A5:B27">
    <sortCondition ref="A4:A27"/>
  </sortState>
  <tableColumns count="2">
    <tableColumn id="1" xr3:uid="{FAFCC365-3667-4435-9781-CEB56D26B9B1}" name="Location ID" dataDxfId="57"/>
    <tableColumn id="2" xr3:uid="{03DE66DC-4307-4A23-A9A0-A4C37C49EE2C}" name="Location Name" dataDxfId="5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B00816-6D5D-4087-A594-3D7731241D35}" name="Table3" displayName="Table3" ref="D4:F223" totalsRowShown="0" headerRowDxfId="55" dataDxfId="54" tableBorderDxfId="53">
  <autoFilter ref="D4:F223" xr:uid="{80F51919-FF11-47F5-906B-40ABDAD667EC}"/>
  <tableColumns count="3">
    <tableColumn id="1" xr3:uid="{9B757E73-1FD8-4F3F-ABD7-CA1B301CAF15}" name="Program ID" dataDxfId="52"/>
    <tableColumn id="2" xr3:uid="{F5F4B54E-1A6B-486E-BAAC-A58DEEDDFB98}" name="Program Name" dataDxfId="51"/>
    <tableColumn id="3" xr3:uid="{0D4097D5-7E36-4111-B749-414F1141E43C}" name="Dept. Head" dataDxfId="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618334-27A8-47A3-9AFA-30CB793CE305}" name="Table4" displayName="Table4" ref="H4:J268" totalsRowShown="0" dataDxfId="49" tableBorderDxfId="48">
  <autoFilter ref="H4:J268" xr:uid="{28E916CD-470F-404B-8C04-472237B3788E}"/>
  <sortState xmlns:xlrd2="http://schemas.microsoft.com/office/spreadsheetml/2017/richdata2" ref="H5:J264">
    <sortCondition ref="H4:H264"/>
  </sortState>
  <tableColumns count="3">
    <tableColumn id="1" xr3:uid="{0E38D6F5-BF71-4C95-9486-8B6F7F2B7B7E}" name="Acct #" dataDxfId="47"/>
    <tableColumn id="2" xr3:uid="{DFAF3AFC-040E-46DC-8A12-693D9633DC73}" name="Acct Name" dataDxfId="46"/>
    <tableColumn id="3" xr3:uid="{C578ABD1-51F1-450A-9CB7-1367FCABCEF6}" name="FS Category" dataDxfId="4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A852D90-4AF7-4BB2-8A0B-2141A1686AC8}" name="Table5" displayName="Table5" ref="L4:M661" totalsRowShown="0" headerRowDxfId="44" tableBorderDxfId="43">
  <autoFilter ref="L4:M661" xr:uid="{C436334B-52B0-45A2-A872-9E6EB19ECB47}"/>
  <tableColumns count="2">
    <tableColumn id="1" xr3:uid="{96006639-84FF-4447-BA5D-4C3402749F24}" name="Project_Grant ID" dataDxfId="42"/>
    <tableColumn id="2" xr3:uid="{1FA6FD1A-B689-4360-B985-A3F5DD7C11A7}" name="Project_Grant Name" dataDxfId="4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85A9FB-1E9A-41F3-ADD8-454347CA1713}" name="Table7" displayName="Table7" ref="O4:P77" totalsRowShown="0" headerRowDxfId="40" dataDxfId="39" tableBorderDxfId="38">
  <autoFilter ref="O4:P77" xr:uid="{BE9BAC60-8FA7-417D-B9F2-737E34171C85}"/>
  <sortState xmlns:xlrd2="http://schemas.microsoft.com/office/spreadsheetml/2017/richdata2" ref="O5:P62">
    <sortCondition ref="O4:O62"/>
  </sortState>
  <tableColumns count="2">
    <tableColumn id="1" xr3:uid="{D6928ED2-DF3B-43B7-86FF-B50C5BC947E1}" name="Activity ID" dataDxfId="37"/>
    <tableColumn id="2" xr3:uid="{0790646B-6DF4-42E9-B8C1-D73BEED00D07}" name="Activity Name" dataDxfId="3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66D0E0-1571-49E5-9A0A-59E5208287C9}" name="Table111" displayName="Table111" ref="S2:AK147" totalsRowShown="0" headerRowDxfId="19" dataDxfId="18">
  <autoFilter ref="S2:AK147" xr:uid="{3DE8BC09-8803-4761-9E7D-74F01ABA5EF8}"/>
  <tableColumns count="19">
    <tableColumn id="1" xr3:uid="{10D1F71F-3B87-4CA6-9AD9-72C3B360FB51}" name="Acct # (5 Digit)">
      <calculatedColumnFormula>RIGHT(C3,5)</calculatedColumnFormula>
    </tableColumn>
    <tableColumn id="2" xr3:uid="{F059665F-4568-453B-9837-3E2A74A4F6CA}" name="BUDGET_ID" dataDxfId="17"/>
    <tableColumn id="3" xr3:uid="{523B7475-181D-4635-8313-99CDD4B72A6C}" name="ACCT_NO" dataDxfId="16">
      <calculatedColumnFormula>S3</calculatedColumnFormula>
    </tableColumn>
    <tableColumn id="4" xr3:uid="{3E349A23-9C6C-406D-9EED-1DFFA114EEA3}" name="DEPT_ID" dataDxfId="15">
      <calculatedColumnFormula>B3</calculatedColumnFormula>
    </tableColumn>
    <tableColumn id="5" xr3:uid="{5066651A-380F-4A37-A752-FE34323E98F1}" name="LOCATION_ID" dataDxfId="14">
      <calculatedColumnFormula>A3</calculatedColumnFormula>
    </tableColumn>
    <tableColumn id="6" xr3:uid="{B838A188-3B5F-4AE5-A26D-9B26D5EE8504}" name="GLDIMRESTRICTION" dataDxfId="13">
      <calculatedColumnFormula>_xlfn.IFS(E3="(blank)","1-Without Donor Restriction",E3="1-Without Donor Restriction","1-Without Donor Restriction",E3="2-With Donor Restriction","2-With Donor Restriction")</calculatedColumnFormula>
    </tableColumn>
    <tableColumn id="7" xr3:uid="{C37C88C9-81A0-4B18-AFD4-CA425E816F47}" name="PROJECTID" dataDxfId="12">
      <calculatedColumnFormula>IF(D3="(blank)","",D3)</calculatedColumnFormula>
    </tableColumn>
    <tableColumn id="8" xr3:uid="{C92DDA40-C1C6-48BD-A7F1-C4E3546E2840}" name="Month Ended July 2024" dataDxfId="11">
      <calculatedColumnFormula>IFERROR(ROUND(F3,2),0)</calculatedColumnFormula>
    </tableColumn>
    <tableColumn id="9" xr3:uid="{38259CA0-FBA6-4244-B430-CC501285F5E0}" name="Month Ended August 2024" dataDxfId="10">
      <calculatedColumnFormula>IFERROR(ROUND(G3,2),0)</calculatedColumnFormula>
    </tableColumn>
    <tableColumn id="10" xr3:uid="{601A413E-C8FB-427D-85F7-6ADE437475CB}" name="Month Ended September 2024" dataDxfId="9">
      <calculatedColumnFormula>IFERROR(ROUND(H3,2),0)</calculatedColumnFormula>
    </tableColumn>
    <tableColumn id="11" xr3:uid="{9DFE15BA-C3B0-457E-8B19-B8ABDFE10676}" name="Month Ended October 2024" dataDxfId="8">
      <calculatedColumnFormula>IFERROR(ROUND(I3,2),0)</calculatedColumnFormula>
    </tableColumn>
    <tableColumn id="12" xr3:uid="{E841C10F-9E6B-407A-B779-57917182BB00}" name="Month Ended November 2024" dataDxfId="7">
      <calculatedColumnFormula>IFERROR(ROUND(J3,2),0)</calculatedColumnFormula>
    </tableColumn>
    <tableColumn id="13" xr3:uid="{9BEE9D40-FFD6-4CCA-BDC9-011DB6A08A6B}" name="Month Ended December 2024" dataDxfId="6">
      <calculatedColumnFormula>IFERROR(ROUND(K3,2),0)</calculatedColumnFormula>
    </tableColumn>
    <tableColumn id="14" xr3:uid="{1E9ECD53-8159-4167-8004-B10A6F11A03E}" name="Month Ended January 2025" dataDxfId="5">
      <calculatedColumnFormula>IFERROR(ROUND(L3,2),0)</calculatedColumnFormula>
    </tableColumn>
    <tableColumn id="15" xr3:uid="{D7D9F417-8072-4B54-87DA-DA774FF8E5A3}" name="Month Ended February 2025" dataDxfId="4">
      <calculatedColumnFormula>IFERROR(ROUND(M3,2),0)</calculatedColumnFormula>
    </tableColumn>
    <tableColumn id="16" xr3:uid="{C88279B9-32B5-4850-B745-C45C10690D68}" name="Month Ended March 2025" dataDxfId="3">
      <calculatedColumnFormula>IFERROR(ROUND(N3,2),0)</calculatedColumnFormula>
    </tableColumn>
    <tableColumn id="17" xr3:uid="{34DF732F-F2D8-4E36-B5F9-E5418631C671}" name="Month Ended April 2025" dataDxfId="2">
      <calculatedColumnFormula>IFERROR(ROUND(O3,2),0)</calculatedColumnFormula>
    </tableColumn>
    <tableColumn id="18" xr3:uid="{9BF777E1-8863-421C-916C-8B0EA7008D1F}" name="Month Ended May 2025" dataDxfId="1">
      <calculatedColumnFormula>IFERROR(ROUND(P3,2),0)</calculatedColumnFormula>
    </tableColumn>
    <tableColumn id="19" xr3:uid="{2A5F20FD-441D-4044-ACAD-78512A3F59EA}" name="Month Ended June 2025" dataDxfId="0">
      <calculatedColumnFormula>IFERROR(ROUND(Q3,2),0)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dgets@archindy.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4A23-C48F-4A90-B1BC-5197656AAAD0}">
  <sheetPr>
    <pageSetUpPr fitToPage="1"/>
  </sheetPr>
  <dimension ref="A1:C89"/>
  <sheetViews>
    <sheetView tabSelected="1" workbookViewId="0"/>
  </sheetViews>
  <sheetFormatPr defaultColWidth="9.109375" defaultRowHeight="13.2" x14ac:dyDescent="0.25"/>
  <cols>
    <col min="1" max="1" width="108.33203125" style="4" customWidth="1"/>
    <col min="2" max="2" width="14.6640625" style="4" customWidth="1"/>
    <col min="3" max="4" width="1.44140625" style="4" customWidth="1"/>
    <col min="5" max="5" width="9.109375" style="4"/>
    <col min="6" max="6" width="1.44140625" style="4" customWidth="1"/>
    <col min="7" max="7" width="9.109375" style="4"/>
    <col min="8" max="8" width="1.44140625" style="4" customWidth="1"/>
    <col min="9" max="16384" width="9.109375" style="4"/>
  </cols>
  <sheetData>
    <row r="1" spans="1:2" x14ac:dyDescent="0.25">
      <c r="A1" s="3" t="s">
        <v>426</v>
      </c>
    </row>
    <row r="2" spans="1:2" x14ac:dyDescent="0.25">
      <c r="A2" s="5" t="s">
        <v>721</v>
      </c>
    </row>
    <row r="3" spans="1:2" x14ac:dyDescent="0.25">
      <c r="A3" s="3" t="s">
        <v>1539</v>
      </c>
    </row>
    <row r="4" spans="1:2" x14ac:dyDescent="0.25">
      <c r="A4" s="76" t="s">
        <v>724</v>
      </c>
    </row>
    <row r="5" spans="1:2" ht="13.8" thickBot="1" x14ac:dyDescent="0.3">
      <c r="A5" s="3"/>
    </row>
    <row r="6" spans="1:2" x14ac:dyDescent="0.25">
      <c r="A6" s="45" t="s">
        <v>1060</v>
      </c>
      <c r="B6" s="46"/>
    </row>
    <row r="7" spans="1:2" ht="34.200000000000003" customHeight="1" x14ac:dyDescent="0.25">
      <c r="A7" s="177" t="s">
        <v>1540</v>
      </c>
      <c r="B7" s="178"/>
    </row>
    <row r="8" spans="1:2" x14ac:dyDescent="0.25">
      <c r="A8" s="103" t="s">
        <v>1061</v>
      </c>
      <c r="B8" s="101"/>
    </row>
    <row r="9" spans="1:2" ht="54.6" customHeight="1" x14ac:dyDescent="0.25">
      <c r="A9" s="177" t="s">
        <v>1062</v>
      </c>
      <c r="B9" s="178"/>
    </row>
    <row r="10" spans="1:2" x14ac:dyDescent="0.25">
      <c r="A10" s="103" t="s">
        <v>1063</v>
      </c>
      <c r="B10" s="101"/>
    </row>
    <row r="11" spans="1:2" ht="52.2" customHeight="1" x14ac:dyDescent="0.25">
      <c r="A11" s="173" t="s">
        <v>1541</v>
      </c>
      <c r="B11" s="174"/>
    </row>
    <row r="12" spans="1:2" ht="18.600000000000001" customHeight="1" x14ac:dyDescent="0.25">
      <c r="A12" s="173" t="s">
        <v>702</v>
      </c>
      <c r="B12" s="174"/>
    </row>
    <row r="13" spans="1:2" ht="19.95" customHeight="1" x14ac:dyDescent="0.25">
      <c r="A13" s="173" t="s">
        <v>703</v>
      </c>
      <c r="B13" s="174"/>
    </row>
    <row r="14" spans="1:2" ht="46.2" customHeight="1" thickBot="1" x14ac:dyDescent="0.3">
      <c r="A14" s="183" t="s">
        <v>728</v>
      </c>
      <c r="B14" s="184"/>
    </row>
    <row r="15" spans="1:2" ht="6" customHeight="1" thickBot="1" x14ac:dyDescent="0.3">
      <c r="A15" s="41"/>
      <c r="B15" s="41"/>
    </row>
    <row r="16" spans="1:2" x14ac:dyDescent="0.25">
      <c r="A16" s="108" t="s">
        <v>1067</v>
      </c>
      <c r="B16" s="109"/>
    </row>
    <row r="17" spans="1:2" ht="34.200000000000003" customHeight="1" x14ac:dyDescent="0.25">
      <c r="A17" s="102" t="s">
        <v>1542</v>
      </c>
      <c r="B17" s="101"/>
    </row>
    <row r="18" spans="1:2" ht="4.95" customHeight="1" thickBot="1" x14ac:dyDescent="0.3">
      <c r="A18" s="110"/>
      <c r="B18" s="111"/>
    </row>
    <row r="19" spans="1:2" ht="6" customHeight="1" thickBot="1" x14ac:dyDescent="0.3">
      <c r="A19" s="41"/>
      <c r="B19" s="41"/>
    </row>
    <row r="20" spans="1:2" x14ac:dyDescent="0.25">
      <c r="A20" s="47" t="s">
        <v>695</v>
      </c>
      <c r="B20" s="46"/>
    </row>
    <row r="21" spans="1:2" ht="3.6" customHeight="1" x14ac:dyDescent="0.25">
      <c r="A21" s="104"/>
      <c r="B21" s="49"/>
    </row>
    <row r="22" spans="1:2" ht="63" customHeight="1" x14ac:dyDescent="0.25">
      <c r="A22" s="175" t="s">
        <v>1064</v>
      </c>
      <c r="B22" s="176"/>
    </row>
    <row r="23" spans="1:2" ht="4.2" customHeight="1" x14ac:dyDescent="0.25">
      <c r="A23" s="48"/>
      <c r="B23" s="49"/>
    </row>
    <row r="24" spans="1:2" ht="97.95" customHeight="1" x14ac:dyDescent="0.25">
      <c r="A24" s="175" t="s">
        <v>1456</v>
      </c>
      <c r="B24" s="176"/>
    </row>
    <row r="25" spans="1:2" ht="8.4" customHeight="1" x14ac:dyDescent="0.25">
      <c r="A25" s="50"/>
      <c r="B25" s="49"/>
    </row>
    <row r="26" spans="1:2" ht="42" customHeight="1" x14ac:dyDescent="0.25">
      <c r="A26" s="181" t="s">
        <v>719</v>
      </c>
      <c r="B26" s="182"/>
    </row>
    <row r="27" spans="1:2" ht="15" thickBot="1" x14ac:dyDescent="0.35">
      <c r="A27" s="170" t="s">
        <v>1304</v>
      </c>
      <c r="B27" s="51"/>
    </row>
    <row r="28" spans="1:2" ht="7.95" customHeight="1" thickBot="1" x14ac:dyDescent="0.3">
      <c r="A28" s="27"/>
    </row>
    <row r="29" spans="1:2" x14ac:dyDescent="0.25">
      <c r="A29" s="179" t="s">
        <v>704</v>
      </c>
      <c r="B29" s="180"/>
    </row>
    <row r="30" spans="1:2" ht="26.4" customHeight="1" x14ac:dyDescent="0.25">
      <c r="A30" s="173" t="s">
        <v>1070</v>
      </c>
      <c r="B30" s="174"/>
    </row>
    <row r="31" spans="1:2" ht="6" customHeight="1" x14ac:dyDescent="0.25">
      <c r="A31" s="52"/>
      <c r="B31" s="49"/>
    </row>
    <row r="32" spans="1:2" ht="28.95" customHeight="1" x14ac:dyDescent="0.25">
      <c r="A32" s="173" t="s">
        <v>1305</v>
      </c>
      <c r="B32" s="174"/>
    </row>
    <row r="33" spans="1:3" ht="6" customHeight="1" x14ac:dyDescent="0.25">
      <c r="A33" s="52"/>
      <c r="B33" s="49"/>
    </row>
    <row r="34" spans="1:3" ht="39.6" customHeight="1" x14ac:dyDescent="0.25">
      <c r="A34" s="173" t="s">
        <v>1071</v>
      </c>
      <c r="B34" s="174"/>
    </row>
    <row r="35" spans="1:3" ht="6" customHeight="1" x14ac:dyDescent="0.25">
      <c r="A35" s="52"/>
      <c r="B35" s="49"/>
    </row>
    <row r="36" spans="1:3" ht="39.6" customHeight="1" x14ac:dyDescent="0.25">
      <c r="A36" s="173" t="s">
        <v>1072</v>
      </c>
      <c r="B36" s="174"/>
    </row>
    <row r="37" spans="1:3" ht="9.75" customHeight="1" x14ac:dyDescent="0.25">
      <c r="A37" s="52"/>
      <c r="B37" s="49"/>
    </row>
    <row r="38" spans="1:3" s="22" customFormat="1" ht="33.6" customHeight="1" x14ac:dyDescent="0.3">
      <c r="A38" s="173" t="s">
        <v>1073</v>
      </c>
      <c r="B38" s="174"/>
    </row>
    <row r="39" spans="1:3" ht="6" customHeight="1" x14ac:dyDescent="0.25">
      <c r="A39" s="52"/>
      <c r="B39" s="49"/>
    </row>
    <row r="40" spans="1:3" ht="31.95" customHeight="1" x14ac:dyDescent="0.25">
      <c r="A40" s="173" t="s">
        <v>1543</v>
      </c>
      <c r="B40" s="174"/>
    </row>
    <row r="41" spans="1:3" ht="7.2" customHeight="1" thickBot="1" x14ac:dyDescent="0.3">
      <c r="A41" s="53"/>
      <c r="B41" s="51"/>
    </row>
    <row r="42" spans="1:3" ht="7.2" customHeight="1" thickBot="1" x14ac:dyDescent="0.3">
      <c r="A42" s="54"/>
    </row>
    <row r="43" spans="1:3" ht="27" customHeight="1" x14ac:dyDescent="0.25">
      <c r="A43" s="55" t="s">
        <v>729</v>
      </c>
      <c r="B43" s="56"/>
      <c r="C43" s="21"/>
    </row>
    <row r="44" spans="1:3" ht="15" customHeight="1" x14ac:dyDescent="0.25">
      <c r="A44" s="57" t="s">
        <v>722</v>
      </c>
      <c r="B44" s="49"/>
      <c r="C44" s="21"/>
    </row>
    <row r="45" spans="1:3" ht="15" customHeight="1" x14ac:dyDescent="0.25">
      <c r="A45" s="57" t="s">
        <v>723</v>
      </c>
      <c r="B45" s="58" t="s">
        <v>451</v>
      </c>
      <c r="C45" s="21"/>
    </row>
    <row r="46" spans="1:3" ht="6.75" customHeight="1" x14ac:dyDescent="0.25">
      <c r="A46" s="59"/>
      <c r="B46" s="60"/>
      <c r="C46" s="21"/>
    </row>
    <row r="47" spans="1:3" ht="16.95" customHeight="1" x14ac:dyDescent="0.25">
      <c r="A47" s="64" t="s">
        <v>453</v>
      </c>
      <c r="B47" s="62"/>
    </row>
    <row r="48" spans="1:3" ht="16.95" customHeight="1" x14ac:dyDescent="0.25">
      <c r="A48" s="65" t="s">
        <v>1065</v>
      </c>
      <c r="B48" s="62"/>
    </row>
    <row r="49" spans="1:2" ht="16.95" customHeight="1" x14ac:dyDescent="0.25">
      <c r="A49" s="65" t="s">
        <v>700</v>
      </c>
      <c r="B49" s="62"/>
    </row>
    <row r="50" spans="1:2" ht="16.95" customHeight="1" x14ac:dyDescent="0.25">
      <c r="A50" s="65" t="s">
        <v>701</v>
      </c>
      <c r="B50" s="62"/>
    </row>
    <row r="51" spans="1:2" ht="16.95" customHeight="1" x14ac:dyDescent="0.25">
      <c r="A51" s="66" t="s">
        <v>452</v>
      </c>
      <c r="B51" s="62"/>
    </row>
    <row r="52" spans="1:2" ht="8.25" customHeight="1" x14ac:dyDescent="0.25">
      <c r="A52" s="61"/>
      <c r="B52" s="49"/>
    </row>
    <row r="53" spans="1:2" ht="7.5" customHeight="1" thickBot="1" x14ac:dyDescent="0.3">
      <c r="A53" s="63"/>
      <c r="B53" s="51"/>
    </row>
    <row r="88" spans="1:1" x14ac:dyDescent="0.25">
      <c r="A88" s="4" t="s">
        <v>427</v>
      </c>
    </row>
    <row r="89" spans="1:1" x14ac:dyDescent="0.25">
      <c r="A89" s="4" t="s">
        <v>428</v>
      </c>
    </row>
  </sheetData>
  <mergeCells count="16">
    <mergeCell ref="A13:B13"/>
    <mergeCell ref="A22:B22"/>
    <mergeCell ref="A7:B7"/>
    <mergeCell ref="A11:B11"/>
    <mergeCell ref="A40:B40"/>
    <mergeCell ref="A38:B38"/>
    <mergeCell ref="A36:B36"/>
    <mergeCell ref="A34:B34"/>
    <mergeCell ref="A30:B30"/>
    <mergeCell ref="A29:B29"/>
    <mergeCell ref="A26:B26"/>
    <mergeCell ref="A24:B24"/>
    <mergeCell ref="A12:B12"/>
    <mergeCell ref="A14:B14"/>
    <mergeCell ref="A9:B9"/>
    <mergeCell ref="A32:B32"/>
  </mergeCells>
  <dataValidations count="1">
    <dataValidation type="list" allowBlank="1" showInputMessage="1" showErrorMessage="1" sqref="B47:B51" xr:uid="{C65D1FE6-277A-4A0C-BCDF-EC66F2ABA6C9}">
      <formula1>$A$88:$A$89</formula1>
    </dataValidation>
  </dataValidations>
  <hyperlinks>
    <hyperlink ref="A27" r:id="rId1" xr:uid="{5CDD50D7-5875-4EAF-9459-C72E246D06E8}"/>
  </hyperlinks>
  <pageMargins left="0.45" right="0.45" top="0.5" bottom="0.5" header="0.3" footer="0.3"/>
  <pageSetup scale="66" orientation="portrait" r:id="rId2"/>
  <rowBreaks count="1" manualBreakCount="1">
    <brk id="2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IX229"/>
  <sheetViews>
    <sheetView topLeftCell="A3" workbookViewId="0">
      <selection activeCell="N13" sqref="N13"/>
    </sheetView>
  </sheetViews>
  <sheetFormatPr defaultColWidth="9.109375" defaultRowHeight="13.2" outlineLevelRow="1" outlineLevelCol="1" x14ac:dyDescent="0.25"/>
  <cols>
    <col min="1" max="1" width="2.88671875" style="1" customWidth="1"/>
    <col min="2" max="2" width="9" style="24" customWidth="1" outlineLevel="1"/>
    <col min="3" max="3" width="19.44140625" style="24" customWidth="1" outlineLevel="1"/>
    <col min="4" max="4" width="15" style="24" customWidth="1"/>
    <col min="5" max="5" width="22.33203125" style="24" customWidth="1"/>
    <col min="6" max="6" width="14.6640625" style="24" customWidth="1"/>
    <col min="7" max="7" width="35.5546875" style="24" customWidth="1"/>
    <col min="8" max="8" width="47.33203125" style="24" customWidth="1"/>
    <col min="9" max="10" width="18.44140625" style="24" hidden="1" customWidth="1"/>
    <col min="11" max="11" width="20.5546875" style="24" hidden="1" customWidth="1" outlineLevel="1"/>
    <col min="12" max="12" width="24.33203125" style="24" hidden="1" customWidth="1" outlineLevel="1"/>
    <col min="13" max="13" width="16" style="24" hidden="1" customWidth="1" outlineLevel="1"/>
    <col min="14" max="14" width="20.33203125" style="24" customWidth="1" collapsed="1"/>
    <col min="15" max="15" width="24.109375" style="24" customWidth="1"/>
    <col min="16" max="16" width="13.88671875" style="24" customWidth="1"/>
    <col min="17" max="26" width="17.6640625" style="23" customWidth="1" outlineLevel="1"/>
    <col min="27" max="27" width="15.5546875" style="23" customWidth="1" outlineLevel="1"/>
    <col min="28" max="28" width="17.6640625" style="23" customWidth="1" outlineLevel="1"/>
    <col min="29" max="29" width="11.33203125" style="24" customWidth="1"/>
    <col min="30" max="258" width="9.109375" style="24"/>
    <col min="259" max="16384" width="9.109375" style="1"/>
  </cols>
  <sheetData>
    <row r="1" spans="2:28" ht="137.25" customHeight="1" outlineLevel="1" thickBot="1" x14ac:dyDescent="0.3">
      <c r="B1" s="185" t="s">
        <v>1571</v>
      </c>
      <c r="C1" s="186"/>
      <c r="D1" s="186"/>
      <c r="E1" s="186"/>
      <c r="F1" s="186"/>
      <c r="G1" s="186"/>
      <c r="H1" s="186"/>
      <c r="I1" s="186"/>
      <c r="J1" s="186"/>
      <c r="K1" s="186"/>
      <c r="L1" s="186"/>
      <c r="M1" s="186"/>
      <c r="N1" s="186"/>
      <c r="O1" s="187"/>
      <c r="P1" s="38"/>
    </row>
    <row r="2" spans="2:28" ht="15.6" customHeight="1" thickBot="1" x14ac:dyDescent="0.3">
      <c r="B2" s="42" t="s">
        <v>705</v>
      </c>
      <c r="C2" s="38"/>
      <c r="D2" s="38"/>
      <c r="E2" s="38"/>
      <c r="F2" s="38"/>
      <c r="G2" s="38"/>
      <c r="H2" s="38"/>
      <c r="I2" s="38"/>
      <c r="J2" s="38"/>
      <c r="K2" s="38"/>
      <c r="L2" s="38"/>
      <c r="M2" s="38"/>
      <c r="N2" s="38"/>
      <c r="O2" s="38"/>
      <c r="P2" s="38"/>
    </row>
    <row r="3" spans="2:28" ht="93" customHeight="1" outlineLevel="1" thickBot="1" x14ac:dyDescent="0.3">
      <c r="B3" s="185" t="s">
        <v>1291</v>
      </c>
      <c r="C3" s="186"/>
      <c r="D3" s="186"/>
      <c r="E3" s="186"/>
      <c r="F3" s="186"/>
      <c r="G3" s="186"/>
      <c r="H3" s="186"/>
      <c r="I3" s="186"/>
      <c r="J3" s="186"/>
      <c r="K3" s="186"/>
      <c r="L3" s="186"/>
      <c r="M3" s="186"/>
      <c r="N3" s="186"/>
      <c r="O3" s="187"/>
      <c r="P3" s="38"/>
    </row>
    <row r="4" spans="2:28" ht="13.8" thickBot="1" x14ac:dyDescent="0.3">
      <c r="H4" s="115" t="s">
        <v>430</v>
      </c>
      <c r="I4" s="115"/>
      <c r="J4" s="115"/>
      <c r="K4" s="115" t="s">
        <v>1035</v>
      </c>
      <c r="L4" s="115" t="s">
        <v>1036</v>
      </c>
    </row>
    <row r="5" spans="2:28" x14ac:dyDescent="0.25">
      <c r="B5" s="34" t="s">
        <v>691</v>
      </c>
      <c r="C5" s="69"/>
      <c r="D5" s="35"/>
      <c r="G5" s="40" t="s">
        <v>698</v>
      </c>
      <c r="H5" s="43">
        <f>SUMIF(Table1[Account Type],"Revenue",Table1[Total Budgeted Amount for FY24-25])</f>
        <v>0</v>
      </c>
      <c r="K5" s="43">
        <f>H5-L5</f>
        <v>0</v>
      </c>
      <c r="L5" s="43">
        <f>SUMIF(Table1[Account Type &amp; Restriction],"Revenue2",Table1[Total Budgeted Amount for FY24-25])</f>
        <v>0</v>
      </c>
    </row>
    <row r="6" spans="2:28" ht="15" customHeight="1" x14ac:dyDescent="0.25">
      <c r="B6" s="32" t="s">
        <v>692</v>
      </c>
      <c r="C6" s="68"/>
      <c r="D6" s="33"/>
      <c r="G6" s="40" t="s">
        <v>699</v>
      </c>
      <c r="H6" s="43">
        <f>SUMIF(Table1[Account Type],"Expense",Table1[Total Budgeted Amount for FY24-25])</f>
        <v>0</v>
      </c>
      <c r="K6" s="43">
        <f>H6-L6</f>
        <v>0</v>
      </c>
      <c r="L6" s="43">
        <f>SUMIF(Table1[Account Type &amp; Restriction],"Expense2",Table1[Total Budgeted Amount for FY24-25])</f>
        <v>0</v>
      </c>
    </row>
    <row r="7" spans="2:28" ht="15" customHeight="1" thickBot="1" x14ac:dyDescent="0.3">
      <c r="B7" s="36" t="s">
        <v>693</v>
      </c>
      <c r="C7" s="70"/>
      <c r="D7" s="37"/>
      <c r="G7" s="40" t="s">
        <v>1544</v>
      </c>
      <c r="H7" s="44">
        <f>H5-H6</f>
        <v>0</v>
      </c>
      <c r="K7" s="44">
        <f>K5-K6</f>
        <v>0</v>
      </c>
      <c r="L7" s="44">
        <f>L5-L6</f>
        <v>0</v>
      </c>
    </row>
    <row r="8" spans="2:28" ht="15" customHeight="1" x14ac:dyDescent="0.25">
      <c r="B8" s="67"/>
      <c r="C8" s="67"/>
      <c r="G8" s="40" t="s">
        <v>1455</v>
      </c>
      <c r="H8" s="71"/>
      <c r="K8" s="24" t="s">
        <v>1302</v>
      </c>
    </row>
    <row r="9" spans="2:28" ht="15" customHeight="1" x14ac:dyDescent="0.25">
      <c r="B9" s="67"/>
      <c r="C9" s="67"/>
      <c r="G9" s="40"/>
      <c r="H9" s="114"/>
    </row>
    <row r="10" spans="2:28" s="95" customFormat="1" ht="39.6" customHeight="1" thickBot="1" x14ac:dyDescent="0.35">
      <c r="B10" s="91" t="s">
        <v>392</v>
      </c>
      <c r="C10" s="91" t="s">
        <v>410</v>
      </c>
      <c r="D10" s="91" t="s">
        <v>237</v>
      </c>
      <c r="E10" s="91" t="s">
        <v>458</v>
      </c>
      <c r="F10" s="91" t="s">
        <v>454</v>
      </c>
      <c r="G10" s="91" t="s">
        <v>455</v>
      </c>
      <c r="H10" s="91" t="s">
        <v>1074</v>
      </c>
      <c r="I10" s="92" t="s">
        <v>697</v>
      </c>
      <c r="J10" s="92" t="s">
        <v>1032</v>
      </c>
      <c r="K10" s="90" t="s">
        <v>393</v>
      </c>
      <c r="L10" s="90" t="s">
        <v>456</v>
      </c>
      <c r="M10" s="90" t="s">
        <v>694</v>
      </c>
      <c r="N10" s="91" t="s">
        <v>1545</v>
      </c>
      <c r="O10" s="91" t="s">
        <v>696</v>
      </c>
      <c r="P10" s="89" t="s">
        <v>718</v>
      </c>
      <c r="Q10" s="93" t="s">
        <v>1546</v>
      </c>
      <c r="R10" s="94" t="s">
        <v>1547</v>
      </c>
      <c r="S10" s="94" t="s">
        <v>1548</v>
      </c>
      <c r="T10" s="94" t="s">
        <v>1549</v>
      </c>
      <c r="U10" s="94" t="s">
        <v>1550</v>
      </c>
      <c r="V10" s="94" t="s">
        <v>1551</v>
      </c>
      <c r="W10" s="94" t="s">
        <v>1558</v>
      </c>
      <c r="X10" s="94" t="s">
        <v>1559</v>
      </c>
      <c r="Y10" s="94" t="s">
        <v>1560</v>
      </c>
      <c r="Z10" s="94" t="s">
        <v>1561</v>
      </c>
      <c r="AA10" s="94" t="s">
        <v>1562</v>
      </c>
      <c r="AB10" s="94" t="s">
        <v>1563</v>
      </c>
    </row>
    <row r="11" spans="2:28" s="24" customFormat="1" ht="14.4" x14ac:dyDescent="0.3">
      <c r="B11" s="77"/>
      <c r="C11" s="78" t="str">
        <f>IFERROR(VLOOKUP(Table1[[#This Row],[Location ID]],Table2[],2,FALSE),"ID BLANK")</f>
        <v>ID BLANK</v>
      </c>
      <c r="D11"/>
      <c r="E11" s="78" t="str">
        <f>IFERROR(VLOOKUP(Table1[[#This Row],[Program ID]],Table3[],2,FALSE),"ID BLANK")</f>
        <v>ID BLANK</v>
      </c>
      <c r="F11" s="163"/>
      <c r="G11" s="78" t="str">
        <f>IFERROR(VLOOKUP(Table1[[#This Row],[Account ID]],Table4[],2,FALSE),"ID BLANK")</f>
        <v>ID BLANK</v>
      </c>
      <c r="H11" s="84"/>
      <c r="I11" s="78" t="str">
        <f>IFERROR(VLOOKUP(Table1[[#This Row],[Account ID]],Table4[],3,FALSE),"ID BLANK")</f>
        <v>ID BLANK</v>
      </c>
      <c r="J11" s="25" t="str">
        <f>Table1[[#This Row],[Account Type]]&amp;LEFT(Table1[[#This Row],[Restriction?]],1)</f>
        <v>ID BLANK</v>
      </c>
      <c r="K11" s="112"/>
      <c r="L11" s="78" t="str">
        <f>IFERROR(VLOOKUP(Table1[[#This Row],[Project_Grant ID]],Table5[],2,FALSE),"ID BLANK")</f>
        <v>ID BLANK</v>
      </c>
      <c r="M11" s="81"/>
      <c r="N11" s="83"/>
      <c r="O11" s="84"/>
      <c r="P11" s="85">
        <f t="shared" ref="P11:P42" si="0">N11-SUM(Q11:AB11)</f>
        <v>0</v>
      </c>
      <c r="Q11" s="113"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 s="113"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 s="113"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 s="113"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 s="113"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 s="113"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 spans="2:28" ht="14.4" x14ac:dyDescent="0.3">
      <c r="B12" s="77"/>
      <c r="C12" s="78" t="str">
        <f>IFERROR(VLOOKUP(Table1[[#This Row],[Location ID]],Table2[],2,FALSE),"ID BLANK")</f>
        <v>ID BLANK</v>
      </c>
      <c r="D12"/>
      <c r="E12" s="78" t="str">
        <f>IFERROR(VLOOKUP(Table1[[#This Row],[Program ID]],Table3[],2,FALSE),"ID BLANK")</f>
        <v>ID BLANK</v>
      </c>
      <c r="F12" s="99"/>
      <c r="G12" s="78" t="str">
        <f>IFERROR(VLOOKUP(Table1[[#This Row],[Account ID]],Table4[],2,FALSE),"ID BLANK")</f>
        <v>ID BLANK</v>
      </c>
      <c r="H12" s="84"/>
      <c r="I12" s="25" t="str">
        <f>IFERROR(VLOOKUP(Table1[[#This Row],[Account ID]],Table4[],3,FALSE),"ID BLANK")</f>
        <v>ID BLANK</v>
      </c>
      <c r="J12" s="25" t="str">
        <f>Table1[[#This Row],[Account Type]]&amp;LEFT(Table1[[#This Row],[Restriction?]],1)</f>
        <v>ID BLANK</v>
      </c>
      <c r="K12" s="98"/>
      <c r="L12" s="78" t="str">
        <f>IFERROR(VLOOKUP(Table1[[#This Row],[Project_Grant ID]],Table5[],2,FALSE),"ID BLANK")</f>
        <v>ID BLANK</v>
      </c>
      <c r="M12" s="81"/>
      <c r="N12" s="83"/>
      <c r="O12" s="84"/>
      <c r="P12" s="85">
        <f t="shared" si="0"/>
        <v>0</v>
      </c>
      <c r="Q1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 spans="2:28" ht="14.4" x14ac:dyDescent="0.3">
      <c r="B13" s="77"/>
      <c r="C13" s="78" t="str">
        <f>IFERROR(VLOOKUP(Table1[[#This Row],[Location ID]],Table2[],2,FALSE),"ID BLANK")</f>
        <v>ID BLANK</v>
      </c>
      <c r="D13"/>
      <c r="E13" s="78" t="str">
        <f>IFERROR(VLOOKUP(Table1[[#This Row],[Program ID]],Table3[],2,FALSE),"ID BLANK")</f>
        <v>ID BLANK</v>
      </c>
      <c r="F13" s="99"/>
      <c r="G13" s="78" t="str">
        <f>IFERROR(VLOOKUP(Table1[[#This Row],[Account ID]],Table4[],2,FALSE),"ID BLANK")</f>
        <v>ID BLANK</v>
      </c>
      <c r="H13" s="84"/>
      <c r="I13" s="25" t="str">
        <f>IFERROR(VLOOKUP(Table1[[#This Row],[Account ID]],Table4[],3,FALSE),"ID BLANK")</f>
        <v>ID BLANK</v>
      </c>
      <c r="J13" s="25" t="str">
        <f>Table1[[#This Row],[Account Type]]&amp;LEFT(Table1[[#This Row],[Restriction?]],1)</f>
        <v>ID BLANK</v>
      </c>
      <c r="K13" s="98"/>
      <c r="L13" s="78" t="str">
        <f>IFERROR(VLOOKUP(Table1[[#This Row],[Project_Grant ID]],Table5[],2,FALSE),"ID BLANK")</f>
        <v>ID BLANK</v>
      </c>
      <c r="M13" s="81"/>
      <c r="N13" s="83"/>
      <c r="O13" s="84"/>
      <c r="P13" s="85">
        <f t="shared" si="0"/>
        <v>0</v>
      </c>
      <c r="Q1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 spans="2:28" ht="14.4" x14ac:dyDescent="0.3">
      <c r="B14" s="77"/>
      <c r="C14" s="78" t="str">
        <f>IFERROR(VLOOKUP(Table1[[#This Row],[Location ID]],Table2[],2,FALSE),"ID BLANK")</f>
        <v>ID BLANK</v>
      </c>
      <c r="D14"/>
      <c r="E14" s="78" t="str">
        <f>IFERROR(VLOOKUP(Table1[[#This Row],[Program ID]],Table3[],2,FALSE),"ID BLANK")</f>
        <v>ID BLANK</v>
      </c>
      <c r="F14" s="99"/>
      <c r="G14" s="78" t="str">
        <f>IFERROR(VLOOKUP(Table1[[#This Row],[Account ID]],Table4[],2,FALSE),"ID BLANK")</f>
        <v>ID BLANK</v>
      </c>
      <c r="H14" s="84"/>
      <c r="I14" s="25" t="str">
        <f>IFERROR(VLOOKUP(Table1[[#This Row],[Account ID]],Table4[],3,FALSE),"ID BLANK")</f>
        <v>ID BLANK</v>
      </c>
      <c r="J14" s="25" t="str">
        <f>Table1[[#This Row],[Account Type]]&amp;LEFT(Table1[[#This Row],[Restriction?]],1)</f>
        <v>ID BLANK</v>
      </c>
      <c r="K14" s="98"/>
      <c r="L14" s="78" t="str">
        <f>IFERROR(VLOOKUP(Table1[[#This Row],[Project_Grant ID]],Table5[],2,FALSE),"ID BLANK")</f>
        <v>ID BLANK</v>
      </c>
      <c r="M14" s="81"/>
      <c r="N14" s="83"/>
      <c r="O14" s="84"/>
      <c r="P14" s="85">
        <f t="shared" si="0"/>
        <v>0</v>
      </c>
      <c r="Q1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 spans="2:28" ht="14.4" x14ac:dyDescent="0.3">
      <c r="B15" s="77"/>
      <c r="C15" s="78" t="str">
        <f>IFERROR(VLOOKUP(Table1[[#This Row],[Location ID]],Table2[],2,FALSE),"ID BLANK")</f>
        <v>ID BLANK</v>
      </c>
      <c r="D15"/>
      <c r="E15" s="78" t="str">
        <f>IFERROR(VLOOKUP(Table1[[#This Row],[Program ID]],Table3[],2,FALSE),"ID BLANK")</f>
        <v>ID BLANK</v>
      </c>
      <c r="F15" s="99"/>
      <c r="G15" s="78" t="str">
        <f>IFERROR(VLOOKUP(Table1[[#This Row],[Account ID]],Table4[],2,FALSE),"ID BLANK")</f>
        <v>ID BLANK</v>
      </c>
      <c r="H15" s="84"/>
      <c r="I15" s="25" t="str">
        <f>IFERROR(VLOOKUP(Table1[[#This Row],[Account ID]],Table4[],3,FALSE),"ID BLANK")</f>
        <v>ID BLANK</v>
      </c>
      <c r="J15" s="25" t="str">
        <f>Table1[[#This Row],[Account Type]]&amp;LEFT(Table1[[#This Row],[Restriction?]],1)</f>
        <v>ID BLANK</v>
      </c>
      <c r="K15" s="98"/>
      <c r="L15" s="78" t="str">
        <f>IFERROR(VLOOKUP(Table1[[#This Row],[Project_Grant ID]],Table5[],2,FALSE),"ID BLANK")</f>
        <v>ID BLANK</v>
      </c>
      <c r="M15" s="81"/>
      <c r="N15" s="83"/>
      <c r="O15" s="84"/>
      <c r="P15" s="85">
        <f t="shared" si="0"/>
        <v>0</v>
      </c>
      <c r="Q1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 spans="2:28" ht="14.4" x14ac:dyDescent="0.3">
      <c r="B16" s="77"/>
      <c r="C16" s="78" t="str">
        <f>IFERROR(VLOOKUP(Table1[[#This Row],[Location ID]],Table2[],2,FALSE),"ID BLANK")</f>
        <v>ID BLANK</v>
      </c>
      <c r="D16"/>
      <c r="E16" s="78" t="str">
        <f>IFERROR(VLOOKUP(Table1[[#This Row],[Program ID]],Table3[],2,FALSE),"ID BLANK")</f>
        <v>ID BLANK</v>
      </c>
      <c r="F16" s="99"/>
      <c r="G16" s="78" t="str">
        <f>IFERROR(VLOOKUP(Table1[[#This Row],[Account ID]],Table4[],2,FALSE),"ID BLANK")</f>
        <v>ID BLANK</v>
      </c>
      <c r="H16" s="84"/>
      <c r="I16" s="25" t="str">
        <f>IFERROR(VLOOKUP(Table1[[#This Row],[Account ID]],Table4[],3,FALSE),"ID BLANK")</f>
        <v>ID BLANK</v>
      </c>
      <c r="J16" s="25" t="str">
        <f>Table1[[#This Row],[Account Type]]&amp;LEFT(Table1[[#This Row],[Restriction?]],1)</f>
        <v>ID BLANK</v>
      </c>
      <c r="K16" s="98"/>
      <c r="L16" s="78" t="str">
        <f>IFERROR(VLOOKUP(Table1[[#This Row],[Project_Grant ID]],Table5[],2,FALSE),"ID BLANK")</f>
        <v>ID BLANK</v>
      </c>
      <c r="M16" s="81"/>
      <c r="N16" s="83"/>
      <c r="O16" s="84"/>
      <c r="P16" s="85">
        <f t="shared" si="0"/>
        <v>0</v>
      </c>
      <c r="Q1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 spans="2:28" ht="14.4" x14ac:dyDescent="0.3">
      <c r="B17" s="77"/>
      <c r="C17" s="78" t="str">
        <f>IFERROR(VLOOKUP(Table1[[#This Row],[Location ID]],Table2[],2,FALSE),"ID BLANK")</f>
        <v>ID BLANK</v>
      </c>
      <c r="D17"/>
      <c r="E17" s="78" t="str">
        <f>IFERROR(VLOOKUP(Table1[[#This Row],[Program ID]],Table3[],2,FALSE),"ID BLANK")</f>
        <v>ID BLANK</v>
      </c>
      <c r="F17" s="99"/>
      <c r="G17" s="78" t="str">
        <f>IFERROR(VLOOKUP(Table1[[#This Row],[Account ID]],Table4[],2,FALSE),"ID BLANK")</f>
        <v>ID BLANK</v>
      </c>
      <c r="H17" s="84"/>
      <c r="I17" s="25" t="str">
        <f>IFERROR(VLOOKUP(Table1[[#This Row],[Account ID]],Table4[],3,FALSE),"ID BLANK")</f>
        <v>ID BLANK</v>
      </c>
      <c r="J17" s="25" t="str">
        <f>Table1[[#This Row],[Account Type]]&amp;LEFT(Table1[[#This Row],[Restriction?]],1)</f>
        <v>ID BLANK</v>
      </c>
      <c r="K17" s="98"/>
      <c r="L17" s="78" t="str">
        <f>IFERROR(VLOOKUP(Table1[[#This Row],[Project_Grant ID]],Table5[],2,FALSE),"ID BLANK")</f>
        <v>ID BLANK</v>
      </c>
      <c r="M17" s="81"/>
      <c r="N17" s="83"/>
      <c r="O17" s="84"/>
      <c r="P17" s="85">
        <f t="shared" si="0"/>
        <v>0</v>
      </c>
      <c r="Q1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 spans="2:28" ht="14.4" x14ac:dyDescent="0.3">
      <c r="B18" s="77"/>
      <c r="C18" s="78" t="str">
        <f>IFERROR(VLOOKUP(Table1[[#This Row],[Location ID]],Table2[],2,FALSE),"ID BLANK")</f>
        <v>ID BLANK</v>
      </c>
      <c r="D18"/>
      <c r="E18" s="78" t="str">
        <f>IFERROR(VLOOKUP(Table1[[#This Row],[Program ID]],Table3[],2,FALSE),"ID BLANK")</f>
        <v>ID BLANK</v>
      </c>
      <c r="F18" s="99"/>
      <c r="G18" s="78" t="str">
        <f>IFERROR(VLOOKUP(Table1[[#This Row],[Account ID]],Table4[],2,FALSE),"ID BLANK")</f>
        <v>ID BLANK</v>
      </c>
      <c r="H18" s="84"/>
      <c r="I18" s="25" t="str">
        <f>IFERROR(VLOOKUP(Table1[[#This Row],[Account ID]],Table4[],3,FALSE),"ID BLANK")</f>
        <v>ID BLANK</v>
      </c>
      <c r="J18" s="25" t="str">
        <f>Table1[[#This Row],[Account Type]]&amp;LEFT(Table1[[#This Row],[Restriction?]],1)</f>
        <v>ID BLANK</v>
      </c>
      <c r="K18" s="98"/>
      <c r="L18" s="78" t="str">
        <f>IFERROR(VLOOKUP(Table1[[#This Row],[Project_Grant ID]],Table5[],2,FALSE),"ID BLANK")</f>
        <v>ID BLANK</v>
      </c>
      <c r="M18" s="81"/>
      <c r="N18" s="83"/>
      <c r="O18" s="84"/>
      <c r="P18" s="85">
        <f t="shared" si="0"/>
        <v>0</v>
      </c>
      <c r="Q1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 spans="2:28" ht="14.4" x14ac:dyDescent="0.3">
      <c r="B19" s="77"/>
      <c r="C19" s="78" t="str">
        <f>IFERROR(VLOOKUP(Table1[[#This Row],[Location ID]],Table2[],2,FALSE),"ID BLANK")</f>
        <v>ID BLANK</v>
      </c>
      <c r="D19"/>
      <c r="E19" s="78" t="str">
        <f>IFERROR(VLOOKUP(Table1[[#This Row],[Program ID]],Table3[],2,FALSE),"ID BLANK")</f>
        <v>ID BLANK</v>
      </c>
      <c r="F19" s="99"/>
      <c r="G19" s="78" t="str">
        <f>IFERROR(VLOOKUP(Table1[[#This Row],[Account ID]],Table4[],2,FALSE),"ID BLANK")</f>
        <v>ID BLANK</v>
      </c>
      <c r="H19" s="84"/>
      <c r="I19" s="25" t="str">
        <f>IFERROR(VLOOKUP(Table1[[#This Row],[Account ID]],Table4[],3,FALSE),"ID BLANK")</f>
        <v>ID BLANK</v>
      </c>
      <c r="J19" s="25" t="str">
        <f>Table1[[#This Row],[Account Type]]&amp;LEFT(Table1[[#This Row],[Restriction?]],1)</f>
        <v>ID BLANK</v>
      </c>
      <c r="K19" s="98"/>
      <c r="L19" s="78" t="str">
        <f>IFERROR(VLOOKUP(Table1[[#This Row],[Project_Grant ID]],Table5[],2,FALSE),"ID BLANK")</f>
        <v>ID BLANK</v>
      </c>
      <c r="M19" s="81"/>
      <c r="N19" s="83"/>
      <c r="O19" s="84"/>
      <c r="P19" s="85">
        <f t="shared" si="0"/>
        <v>0</v>
      </c>
      <c r="Q1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 spans="2:28" ht="14.4" x14ac:dyDescent="0.3">
      <c r="B20" s="77"/>
      <c r="C20" s="78" t="str">
        <f>IFERROR(VLOOKUP(Table1[[#This Row],[Location ID]],Table2[],2,FALSE),"ID BLANK")</f>
        <v>ID BLANK</v>
      </c>
      <c r="D20"/>
      <c r="E20" s="78" t="str">
        <f>IFERROR(VLOOKUP(Table1[[#This Row],[Program ID]],Table3[],2,FALSE),"ID BLANK")</f>
        <v>ID BLANK</v>
      </c>
      <c r="F20" s="99"/>
      <c r="G20" s="78" t="str">
        <f>IFERROR(VLOOKUP(Table1[[#This Row],[Account ID]],Table4[],2,FALSE),"ID BLANK")</f>
        <v>ID BLANK</v>
      </c>
      <c r="H20" s="84"/>
      <c r="I20" s="25" t="str">
        <f>IFERROR(VLOOKUP(Table1[[#This Row],[Account ID]],Table4[],3,FALSE),"ID BLANK")</f>
        <v>ID BLANK</v>
      </c>
      <c r="J20" s="25" t="str">
        <f>Table1[[#This Row],[Account Type]]&amp;LEFT(Table1[[#This Row],[Restriction?]],1)</f>
        <v>ID BLANK</v>
      </c>
      <c r="K20" s="98"/>
      <c r="L20" s="78" t="str">
        <f>IFERROR(VLOOKUP(Table1[[#This Row],[Project_Grant ID]],Table5[],2,FALSE),"ID BLANK")</f>
        <v>ID BLANK</v>
      </c>
      <c r="M20" s="81"/>
      <c r="N20" s="83"/>
      <c r="O20" s="84"/>
      <c r="P20" s="85">
        <f t="shared" si="0"/>
        <v>0</v>
      </c>
      <c r="Q2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 spans="2:28" ht="14.4" x14ac:dyDescent="0.3">
      <c r="B21" s="77"/>
      <c r="C21" s="78" t="str">
        <f>IFERROR(VLOOKUP(Table1[[#This Row],[Location ID]],Table2[],2,FALSE),"ID BLANK")</f>
        <v>ID BLANK</v>
      </c>
      <c r="D21"/>
      <c r="E21" s="78" t="str">
        <f>IFERROR(VLOOKUP(Table1[[#This Row],[Program ID]],Table3[],2,FALSE),"ID BLANK")</f>
        <v>ID BLANK</v>
      </c>
      <c r="F21" s="99"/>
      <c r="G21" s="78" t="str">
        <f>IFERROR(VLOOKUP(Table1[[#This Row],[Account ID]],Table4[],2,FALSE),"ID BLANK")</f>
        <v>ID BLANK</v>
      </c>
      <c r="H21" s="84"/>
      <c r="I21" s="25" t="str">
        <f>IFERROR(VLOOKUP(Table1[[#This Row],[Account ID]],Table4[],3,FALSE),"ID BLANK")</f>
        <v>ID BLANK</v>
      </c>
      <c r="J21" s="25" t="str">
        <f>Table1[[#This Row],[Account Type]]&amp;LEFT(Table1[[#This Row],[Restriction?]],1)</f>
        <v>ID BLANK</v>
      </c>
      <c r="K21" s="98"/>
      <c r="L21" s="78" t="str">
        <f>IFERROR(VLOOKUP(Table1[[#This Row],[Project_Grant ID]],Table5[],2,FALSE),"ID BLANK")</f>
        <v>ID BLANK</v>
      </c>
      <c r="M21" s="81"/>
      <c r="N21" s="83"/>
      <c r="O21" s="84"/>
      <c r="P21" s="85">
        <f t="shared" si="0"/>
        <v>0</v>
      </c>
      <c r="Q2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 spans="2:28" ht="14.4" x14ac:dyDescent="0.3">
      <c r="B22" s="77"/>
      <c r="C22" s="78" t="str">
        <f>IFERROR(VLOOKUP(Table1[[#This Row],[Location ID]],Table2[],2,FALSE),"ID BLANK")</f>
        <v>ID BLANK</v>
      </c>
      <c r="D22"/>
      <c r="E22" s="78" t="str">
        <f>IFERROR(VLOOKUP(Table1[[#This Row],[Program ID]],Table3[],2,FALSE),"ID BLANK")</f>
        <v>ID BLANK</v>
      </c>
      <c r="F22" s="99"/>
      <c r="G22" s="78" t="str">
        <f>IFERROR(VLOOKUP(Table1[[#This Row],[Account ID]],Table4[],2,FALSE),"ID BLANK")</f>
        <v>ID BLANK</v>
      </c>
      <c r="H22" s="84"/>
      <c r="I22" s="25" t="str">
        <f>IFERROR(VLOOKUP(Table1[[#This Row],[Account ID]],Table4[],3,FALSE),"ID BLANK")</f>
        <v>ID BLANK</v>
      </c>
      <c r="J22" s="25" t="str">
        <f>Table1[[#This Row],[Account Type]]&amp;LEFT(Table1[[#This Row],[Restriction?]],1)</f>
        <v>ID BLANK</v>
      </c>
      <c r="K22" s="98"/>
      <c r="L22" s="78" t="str">
        <f>IFERROR(VLOOKUP(Table1[[#This Row],[Project_Grant ID]],Table5[],2,FALSE),"ID BLANK")</f>
        <v>ID BLANK</v>
      </c>
      <c r="M22" s="81"/>
      <c r="N22" s="83"/>
      <c r="O22" s="84"/>
      <c r="P22" s="85">
        <f t="shared" si="0"/>
        <v>0</v>
      </c>
      <c r="Q2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3" spans="2:28" ht="14.4" x14ac:dyDescent="0.3">
      <c r="B23" s="77"/>
      <c r="C23" s="78" t="str">
        <f>IFERROR(VLOOKUP(Table1[[#This Row],[Location ID]],Table2[],2,FALSE),"ID BLANK")</f>
        <v>ID BLANK</v>
      </c>
      <c r="D23"/>
      <c r="E23" s="78" t="str">
        <f>IFERROR(VLOOKUP(Table1[[#This Row],[Program ID]],Table3[],2,FALSE),"ID BLANK")</f>
        <v>ID BLANK</v>
      </c>
      <c r="F23" s="99"/>
      <c r="G23" s="78" t="str">
        <f>IFERROR(VLOOKUP(Table1[[#This Row],[Account ID]],Table4[],2,FALSE),"ID BLANK")</f>
        <v>ID BLANK</v>
      </c>
      <c r="H23" s="84"/>
      <c r="I23" s="25" t="str">
        <f>IFERROR(VLOOKUP(Table1[[#This Row],[Account ID]],Table4[],3,FALSE),"ID BLANK")</f>
        <v>ID BLANK</v>
      </c>
      <c r="J23" s="25" t="str">
        <f>Table1[[#This Row],[Account Type]]&amp;LEFT(Table1[[#This Row],[Restriction?]],1)</f>
        <v>ID BLANK</v>
      </c>
      <c r="K23" s="98"/>
      <c r="L23" s="78" t="str">
        <f>IFERROR(VLOOKUP(Table1[[#This Row],[Project_Grant ID]],Table5[],2,FALSE),"ID BLANK")</f>
        <v>ID BLANK</v>
      </c>
      <c r="M23" s="81"/>
      <c r="N23" s="83"/>
      <c r="O23" s="84"/>
      <c r="P23" s="85">
        <f t="shared" si="0"/>
        <v>0</v>
      </c>
      <c r="Q2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4" spans="2:28" ht="14.4" x14ac:dyDescent="0.3">
      <c r="B24" s="77"/>
      <c r="C24" s="78" t="str">
        <f>IFERROR(VLOOKUP(Table1[[#This Row],[Location ID]],Table2[],2,FALSE),"ID BLANK")</f>
        <v>ID BLANK</v>
      </c>
      <c r="D24"/>
      <c r="E24" s="78" t="str">
        <f>IFERROR(VLOOKUP(Table1[[#This Row],[Program ID]],Table3[],2,FALSE),"ID BLANK")</f>
        <v>ID BLANK</v>
      </c>
      <c r="F24" s="99"/>
      <c r="G24" s="78" t="str">
        <f>IFERROR(VLOOKUP(Table1[[#This Row],[Account ID]],Table4[],2,FALSE),"ID BLANK")</f>
        <v>ID BLANK</v>
      </c>
      <c r="H24" s="84"/>
      <c r="I24" s="25" t="str">
        <f>IFERROR(VLOOKUP(Table1[[#This Row],[Account ID]],Table4[],3,FALSE),"ID BLANK")</f>
        <v>ID BLANK</v>
      </c>
      <c r="J24" s="25" t="str">
        <f>Table1[[#This Row],[Account Type]]&amp;LEFT(Table1[[#This Row],[Restriction?]],1)</f>
        <v>ID BLANK</v>
      </c>
      <c r="K24" s="98"/>
      <c r="L24" s="78" t="str">
        <f>IFERROR(VLOOKUP(Table1[[#This Row],[Project_Grant ID]],Table5[],2,FALSE),"ID BLANK")</f>
        <v>ID BLANK</v>
      </c>
      <c r="M24" s="81"/>
      <c r="N24" s="83"/>
      <c r="O24" s="84"/>
      <c r="P24" s="85">
        <f t="shared" si="0"/>
        <v>0</v>
      </c>
      <c r="Q2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5" spans="2:28" ht="14.4" x14ac:dyDescent="0.3">
      <c r="B25" s="77"/>
      <c r="C25" s="78" t="str">
        <f>IFERROR(VLOOKUP(Table1[[#This Row],[Location ID]],Table2[],2,FALSE),"ID BLANK")</f>
        <v>ID BLANK</v>
      </c>
      <c r="D25"/>
      <c r="E25" s="78" t="str">
        <f>IFERROR(VLOOKUP(Table1[[#This Row],[Program ID]],Table3[],2,FALSE),"ID BLANK")</f>
        <v>ID BLANK</v>
      </c>
      <c r="F25" s="99"/>
      <c r="G25" s="78" t="str">
        <f>IFERROR(VLOOKUP(Table1[[#This Row],[Account ID]],Table4[],2,FALSE),"ID BLANK")</f>
        <v>ID BLANK</v>
      </c>
      <c r="H25" s="84"/>
      <c r="I25" s="25" t="str">
        <f>IFERROR(VLOOKUP(Table1[[#This Row],[Account ID]],Table4[],3,FALSE),"ID BLANK")</f>
        <v>ID BLANK</v>
      </c>
      <c r="J25" s="25" t="str">
        <f>Table1[[#This Row],[Account Type]]&amp;LEFT(Table1[[#This Row],[Restriction?]],1)</f>
        <v>ID BLANK</v>
      </c>
      <c r="K25" s="98"/>
      <c r="L25" s="78" t="str">
        <f>IFERROR(VLOOKUP(Table1[[#This Row],[Project_Grant ID]],Table5[],2,FALSE),"ID BLANK")</f>
        <v>ID BLANK</v>
      </c>
      <c r="M25" s="81"/>
      <c r="N25" s="167"/>
      <c r="O25" s="84"/>
      <c r="P25" s="85">
        <f t="shared" si="0"/>
        <v>0</v>
      </c>
      <c r="Q2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6" spans="2:28" ht="14.4" x14ac:dyDescent="0.3">
      <c r="B26" s="77"/>
      <c r="C26" s="78" t="str">
        <f>IFERROR(VLOOKUP(Table1[[#This Row],[Location ID]],Table2[],2,FALSE),"ID BLANK")</f>
        <v>ID BLANK</v>
      </c>
      <c r="D26"/>
      <c r="E26" s="78" t="str">
        <f>IFERROR(VLOOKUP(Table1[[#This Row],[Program ID]],Table3[],2,FALSE),"ID BLANK")</f>
        <v>ID BLANK</v>
      </c>
      <c r="F26" s="99"/>
      <c r="G26" s="78" t="str">
        <f>IFERROR(VLOOKUP(Table1[[#This Row],[Account ID]],Table4[],2,FALSE),"ID BLANK")</f>
        <v>ID BLANK</v>
      </c>
      <c r="H26" s="84"/>
      <c r="I26" s="25" t="str">
        <f>IFERROR(VLOOKUP(Table1[[#This Row],[Account ID]],Table4[],3,FALSE),"ID BLANK")</f>
        <v>ID BLANK</v>
      </c>
      <c r="J26" s="25" t="str">
        <f>Table1[[#This Row],[Account Type]]&amp;LEFT(Table1[[#This Row],[Restriction?]],1)</f>
        <v>ID BLANK</v>
      </c>
      <c r="K26" s="98"/>
      <c r="L26" s="78" t="str">
        <f>IFERROR(VLOOKUP(Table1[[#This Row],[Project_Grant ID]],Table5[],2,FALSE),"ID BLANK")</f>
        <v>ID BLANK</v>
      </c>
      <c r="M26" s="81"/>
      <c r="N26" s="167"/>
      <c r="O26" s="84"/>
      <c r="P26" s="85">
        <f t="shared" si="0"/>
        <v>0</v>
      </c>
      <c r="Q2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7" spans="2:28" ht="14.4" x14ac:dyDescent="0.3">
      <c r="B27" s="77"/>
      <c r="C27" s="78" t="str">
        <f>IFERROR(VLOOKUP(Table1[[#This Row],[Location ID]],Table2[],2,FALSE),"ID BLANK")</f>
        <v>ID BLANK</v>
      </c>
      <c r="D27"/>
      <c r="E27" s="78" t="str">
        <f>IFERROR(VLOOKUP(Table1[[#This Row],[Program ID]],Table3[],2,FALSE),"ID BLANK")</f>
        <v>ID BLANK</v>
      </c>
      <c r="F27" s="99"/>
      <c r="G27" s="78" t="str">
        <f>IFERROR(VLOOKUP(Table1[[#This Row],[Account ID]],Table4[],2,FALSE),"ID BLANK")</f>
        <v>ID BLANK</v>
      </c>
      <c r="H27" s="84"/>
      <c r="I27" s="25" t="str">
        <f>IFERROR(VLOOKUP(Table1[[#This Row],[Account ID]],Table4[],3,FALSE),"ID BLANK")</f>
        <v>ID BLANK</v>
      </c>
      <c r="J27" s="25" t="str">
        <f>Table1[[#This Row],[Account Type]]&amp;LEFT(Table1[[#This Row],[Restriction?]],1)</f>
        <v>ID BLANK</v>
      </c>
      <c r="K27" s="98"/>
      <c r="L27" s="78" t="str">
        <f>IFERROR(VLOOKUP(Table1[[#This Row],[Project_Grant ID]],Table5[],2,FALSE),"ID BLANK")</f>
        <v>ID BLANK</v>
      </c>
      <c r="M27" s="81"/>
      <c r="N27" s="167"/>
      <c r="O27" s="84"/>
      <c r="P27" s="85">
        <f t="shared" si="0"/>
        <v>0</v>
      </c>
      <c r="Q2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8" spans="2:28" ht="14.4" x14ac:dyDescent="0.3">
      <c r="B28" s="77"/>
      <c r="C28" s="78" t="str">
        <f>IFERROR(VLOOKUP(Table1[[#This Row],[Location ID]],Table2[],2,FALSE),"ID BLANK")</f>
        <v>ID BLANK</v>
      </c>
      <c r="D28"/>
      <c r="E28" s="78" t="str">
        <f>IFERROR(VLOOKUP(Table1[[#This Row],[Program ID]],Table3[],2,FALSE),"ID BLANK")</f>
        <v>ID BLANK</v>
      </c>
      <c r="F28" s="99"/>
      <c r="G28" s="78" t="str">
        <f>IFERROR(VLOOKUP(Table1[[#This Row],[Account ID]],Table4[],2,FALSE),"ID BLANK")</f>
        <v>ID BLANK</v>
      </c>
      <c r="H28" s="84"/>
      <c r="I28" s="25" t="str">
        <f>IFERROR(VLOOKUP(Table1[[#This Row],[Account ID]],Table4[],3,FALSE),"ID BLANK")</f>
        <v>ID BLANK</v>
      </c>
      <c r="J28" s="25" t="str">
        <f>Table1[[#This Row],[Account Type]]&amp;LEFT(Table1[[#This Row],[Restriction?]],1)</f>
        <v>ID BLANK</v>
      </c>
      <c r="K28" s="98"/>
      <c r="L28" s="78" t="str">
        <f>IFERROR(VLOOKUP(Table1[[#This Row],[Project_Grant ID]],Table5[],2,FALSE),"ID BLANK")</f>
        <v>ID BLANK</v>
      </c>
      <c r="M28" s="81"/>
      <c r="N28" s="167"/>
      <c r="O28" s="84"/>
      <c r="P28" s="85">
        <f t="shared" si="0"/>
        <v>0</v>
      </c>
      <c r="Q2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9" spans="2:28" ht="14.4" x14ac:dyDescent="0.3">
      <c r="B29" s="77"/>
      <c r="C29" s="78" t="str">
        <f>IFERROR(VLOOKUP(Table1[[#This Row],[Location ID]],Table2[],2,FALSE),"ID BLANK")</f>
        <v>ID BLANK</v>
      </c>
      <c r="D29"/>
      <c r="E29" s="78" t="str">
        <f>IFERROR(VLOOKUP(Table1[[#This Row],[Program ID]],Table3[],2,FALSE),"ID BLANK")</f>
        <v>ID BLANK</v>
      </c>
      <c r="F29" s="99"/>
      <c r="G29" s="78" t="str">
        <f>IFERROR(VLOOKUP(Table1[[#This Row],[Account ID]],Table4[],2,FALSE),"ID BLANK")</f>
        <v>ID BLANK</v>
      </c>
      <c r="H29" s="84"/>
      <c r="I29" s="25" t="str">
        <f>IFERROR(VLOOKUP(Table1[[#This Row],[Account ID]],Table4[],3,FALSE),"ID BLANK")</f>
        <v>ID BLANK</v>
      </c>
      <c r="J29" s="25" t="str">
        <f>Table1[[#This Row],[Account Type]]&amp;LEFT(Table1[[#This Row],[Restriction?]],1)</f>
        <v>ID BLANK</v>
      </c>
      <c r="K29" s="98"/>
      <c r="L29" s="78" t="str">
        <f>IFERROR(VLOOKUP(Table1[[#This Row],[Project_Grant ID]],Table5[],2,FALSE),"ID BLANK")</f>
        <v>ID BLANK</v>
      </c>
      <c r="M29" s="81"/>
      <c r="N29" s="167"/>
      <c r="O29" s="84"/>
      <c r="P29" s="85">
        <f t="shared" si="0"/>
        <v>0</v>
      </c>
      <c r="Q2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0" spans="2:28" ht="14.4" x14ac:dyDescent="0.3">
      <c r="B30" s="77"/>
      <c r="C30" s="78" t="str">
        <f>IFERROR(VLOOKUP(Table1[[#This Row],[Location ID]],Table2[],2,FALSE),"ID BLANK")</f>
        <v>ID BLANK</v>
      </c>
      <c r="D30"/>
      <c r="E30" s="78" t="str">
        <f>IFERROR(VLOOKUP(Table1[[#This Row],[Program ID]],Table3[],2,FALSE),"ID BLANK")</f>
        <v>ID BLANK</v>
      </c>
      <c r="F30" s="99"/>
      <c r="G30" s="78" t="str">
        <f>IFERROR(VLOOKUP(Table1[[#This Row],[Account ID]],Table4[],2,FALSE),"ID BLANK")</f>
        <v>ID BLANK</v>
      </c>
      <c r="H30" s="84"/>
      <c r="I30" s="25" t="str">
        <f>IFERROR(VLOOKUP(Table1[[#This Row],[Account ID]],Table4[],3,FALSE),"ID BLANK")</f>
        <v>ID BLANK</v>
      </c>
      <c r="J30" s="25" t="str">
        <f>Table1[[#This Row],[Account Type]]&amp;LEFT(Table1[[#This Row],[Restriction?]],1)</f>
        <v>ID BLANK</v>
      </c>
      <c r="K30" s="98"/>
      <c r="L30" s="78" t="str">
        <f>IFERROR(VLOOKUP(Table1[[#This Row],[Project_Grant ID]],Table5[],2,FALSE),"ID BLANK")</f>
        <v>ID BLANK</v>
      </c>
      <c r="M30" s="81"/>
      <c r="N30" s="167"/>
      <c r="O30" s="84"/>
      <c r="P30" s="85">
        <f t="shared" si="0"/>
        <v>0</v>
      </c>
      <c r="Q3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1" spans="2:28" ht="14.4" x14ac:dyDescent="0.3">
      <c r="B31" s="77"/>
      <c r="C31" s="78" t="str">
        <f>IFERROR(VLOOKUP(Table1[[#This Row],[Location ID]],Table2[],2,FALSE),"ID BLANK")</f>
        <v>ID BLANK</v>
      </c>
      <c r="D31"/>
      <c r="E31" s="78" t="str">
        <f>IFERROR(VLOOKUP(Table1[[#This Row],[Program ID]],Table3[],2,FALSE),"ID BLANK")</f>
        <v>ID BLANK</v>
      </c>
      <c r="F31" s="99"/>
      <c r="G31" s="78" t="str">
        <f>IFERROR(VLOOKUP(Table1[[#This Row],[Account ID]],Table4[],2,FALSE),"ID BLANK")</f>
        <v>ID BLANK</v>
      </c>
      <c r="H31" s="84"/>
      <c r="I31" s="25" t="str">
        <f>IFERROR(VLOOKUP(Table1[[#This Row],[Account ID]],Table4[],3,FALSE),"ID BLANK")</f>
        <v>ID BLANK</v>
      </c>
      <c r="J31" s="25" t="str">
        <f>Table1[[#This Row],[Account Type]]&amp;LEFT(Table1[[#This Row],[Restriction?]],1)</f>
        <v>ID BLANK</v>
      </c>
      <c r="K31" s="98"/>
      <c r="L31" s="78" t="str">
        <f>IFERROR(VLOOKUP(Table1[[#This Row],[Project_Grant ID]],Table5[],2,FALSE),"ID BLANK")</f>
        <v>ID BLANK</v>
      </c>
      <c r="M31" s="81"/>
      <c r="N31" s="164"/>
      <c r="O31" s="84"/>
      <c r="P31" s="85">
        <f t="shared" si="0"/>
        <v>0</v>
      </c>
      <c r="Q3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2" spans="2:28" ht="14.4" x14ac:dyDescent="0.3">
      <c r="B32" s="77"/>
      <c r="C32" s="78" t="str">
        <f>IFERROR(VLOOKUP(Table1[[#This Row],[Location ID]],Table2[],2,FALSE),"ID BLANK")</f>
        <v>ID BLANK</v>
      </c>
      <c r="D32"/>
      <c r="E32" s="78" t="str">
        <f>IFERROR(VLOOKUP(Table1[[#This Row],[Program ID]],Table3[],2,FALSE),"ID BLANK")</f>
        <v>ID BLANK</v>
      </c>
      <c r="F32" s="99"/>
      <c r="G32" s="78" t="str">
        <f>IFERROR(VLOOKUP(Table1[[#This Row],[Account ID]],Table4[],2,FALSE),"ID BLANK")</f>
        <v>ID BLANK</v>
      </c>
      <c r="H32" s="84"/>
      <c r="I32" s="25" t="str">
        <f>IFERROR(VLOOKUP(Table1[[#This Row],[Account ID]],Table4[],3,FALSE),"ID BLANK")</f>
        <v>ID BLANK</v>
      </c>
      <c r="J32" s="25" t="str">
        <f>Table1[[#This Row],[Account Type]]&amp;LEFT(Table1[[#This Row],[Restriction?]],1)</f>
        <v>ID BLANK</v>
      </c>
      <c r="K32" s="77"/>
      <c r="L32" s="78" t="str">
        <f>IFERROR(VLOOKUP(Table1[[#This Row],[Project_Grant ID]],Table5[],2,FALSE),"ID BLANK")</f>
        <v>ID BLANK</v>
      </c>
      <c r="M32" s="81"/>
      <c r="N32" s="165"/>
      <c r="O32" s="84"/>
      <c r="P32" s="85">
        <f t="shared" si="0"/>
        <v>0</v>
      </c>
      <c r="Q3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3" spans="2:28" ht="14.4" x14ac:dyDescent="0.3">
      <c r="B33" s="77"/>
      <c r="C33" s="78" t="str">
        <f>IFERROR(VLOOKUP(Table1[[#This Row],[Location ID]],Table2[],2,FALSE),"ID BLANK")</f>
        <v>ID BLANK</v>
      </c>
      <c r="D33"/>
      <c r="E33" s="78" t="str">
        <f>IFERROR(VLOOKUP(Table1[[#This Row],[Program ID]],Table3[],2,FALSE),"ID BLANK")</f>
        <v>ID BLANK</v>
      </c>
      <c r="F33" s="99"/>
      <c r="G33" s="78" t="str">
        <f>IFERROR(VLOOKUP(Table1[[#This Row],[Account ID]],Table4[],2,FALSE),"ID BLANK")</f>
        <v>ID BLANK</v>
      </c>
      <c r="H33" s="84"/>
      <c r="I33" s="25" t="str">
        <f>IFERROR(VLOOKUP(Table1[[#This Row],[Account ID]],Table4[],3,FALSE),"ID BLANK")</f>
        <v>ID BLANK</v>
      </c>
      <c r="J33" s="25" t="str">
        <f>Table1[[#This Row],[Account Type]]&amp;LEFT(Table1[[#This Row],[Restriction?]],1)</f>
        <v>ID BLANK</v>
      </c>
      <c r="K33" s="77"/>
      <c r="L33" s="78" t="str">
        <f>IFERROR(VLOOKUP(Table1[[#This Row],[Project_Grant ID]],Table5[],2,FALSE),"ID BLANK")</f>
        <v>ID BLANK</v>
      </c>
      <c r="M33" s="81"/>
      <c r="N33" s="164"/>
      <c r="O33" s="84"/>
      <c r="P33" s="85">
        <f t="shared" si="0"/>
        <v>0</v>
      </c>
      <c r="Q3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4" spans="2:28" ht="14.4" x14ac:dyDescent="0.3">
      <c r="B34" s="77"/>
      <c r="C34" s="78" t="str">
        <f>IFERROR(VLOOKUP(Table1[[#This Row],[Location ID]],Table2[],2,FALSE),"ID BLANK")</f>
        <v>ID BLANK</v>
      </c>
      <c r="D34"/>
      <c r="E34" s="78" t="str">
        <f>IFERROR(VLOOKUP(Table1[[#This Row],[Program ID]],Table3[],2,FALSE),"ID BLANK")</f>
        <v>ID BLANK</v>
      </c>
      <c r="F34" s="99"/>
      <c r="G34" s="78" t="str">
        <f>IFERROR(VLOOKUP(Table1[[#This Row],[Account ID]],Table4[],2,FALSE),"ID BLANK")</f>
        <v>ID BLANK</v>
      </c>
      <c r="H34" s="84"/>
      <c r="I34" s="25" t="str">
        <f>IFERROR(VLOOKUP(Table1[[#This Row],[Account ID]],Table4[],3,FALSE),"ID BLANK")</f>
        <v>ID BLANK</v>
      </c>
      <c r="J34" s="25" t="str">
        <f>Table1[[#This Row],[Account Type]]&amp;LEFT(Table1[[#This Row],[Restriction?]],1)</f>
        <v>ID BLANK</v>
      </c>
      <c r="K34" s="77"/>
      <c r="L34" s="78" t="str">
        <f>IFERROR(VLOOKUP(Table1[[#This Row],[Project_Grant ID]],Table5[],2,FALSE),"ID BLANK")</f>
        <v>ID BLANK</v>
      </c>
      <c r="M34" s="81"/>
      <c r="N34" s="165"/>
      <c r="O34" s="84"/>
      <c r="P34" s="85">
        <f t="shared" si="0"/>
        <v>0</v>
      </c>
      <c r="Q3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5" spans="2:28" ht="14.4" x14ac:dyDescent="0.3">
      <c r="B35" s="77"/>
      <c r="C35" s="78" t="str">
        <f>IFERROR(VLOOKUP(Table1[[#This Row],[Location ID]],Table2[],2,FALSE),"ID BLANK")</f>
        <v>ID BLANK</v>
      </c>
      <c r="D35"/>
      <c r="E35" s="78" t="str">
        <f>IFERROR(VLOOKUP(Table1[[#This Row],[Program ID]],Table3[],2,FALSE),"ID BLANK")</f>
        <v>ID BLANK</v>
      </c>
      <c r="F35" s="99"/>
      <c r="G35" s="78" t="str">
        <f>IFERROR(VLOOKUP(Table1[[#This Row],[Account ID]],Table4[],2,FALSE),"ID BLANK")</f>
        <v>ID BLANK</v>
      </c>
      <c r="H35" s="84"/>
      <c r="I35" s="25" t="str">
        <f>IFERROR(VLOOKUP(Table1[[#This Row],[Account ID]],Table4[],3,FALSE),"ID BLANK")</f>
        <v>ID BLANK</v>
      </c>
      <c r="J35" s="25" t="str">
        <f>Table1[[#This Row],[Account Type]]&amp;LEFT(Table1[[#This Row],[Restriction?]],1)</f>
        <v>ID BLANK</v>
      </c>
      <c r="K35" s="77"/>
      <c r="L35" s="78" t="str">
        <f>IFERROR(VLOOKUP(Table1[[#This Row],[Project_Grant ID]],Table5[],2,FALSE),"ID BLANK")</f>
        <v>ID BLANK</v>
      </c>
      <c r="M35" s="81"/>
      <c r="N35" s="164"/>
      <c r="O35" s="84"/>
      <c r="P35" s="85">
        <f t="shared" si="0"/>
        <v>0</v>
      </c>
      <c r="Q3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6" spans="2:28" ht="14.4" x14ac:dyDescent="0.3">
      <c r="B36" s="77"/>
      <c r="C36" s="78" t="str">
        <f>IFERROR(VLOOKUP(Table1[[#This Row],[Location ID]],Table2[],2,FALSE),"ID BLANK")</f>
        <v>ID BLANK</v>
      </c>
      <c r="D36"/>
      <c r="E36" s="78" t="str">
        <f>IFERROR(VLOOKUP(Table1[[#This Row],[Program ID]],Table3[],2,FALSE),"ID BLANK")</f>
        <v>ID BLANK</v>
      </c>
      <c r="F36" s="99"/>
      <c r="G36" s="78" t="str">
        <f>IFERROR(VLOOKUP(Table1[[#This Row],[Account ID]],Table4[],2,FALSE),"ID BLANK")</f>
        <v>ID BLANK</v>
      </c>
      <c r="H36" s="84"/>
      <c r="I36" s="25" t="str">
        <f>IFERROR(VLOOKUP(Table1[[#This Row],[Account ID]],Table4[],3,FALSE),"ID BLANK")</f>
        <v>ID BLANK</v>
      </c>
      <c r="J36" s="25" t="str">
        <f>Table1[[#This Row],[Account Type]]&amp;LEFT(Table1[[#This Row],[Restriction?]],1)</f>
        <v>ID BLANK</v>
      </c>
      <c r="K36" s="77"/>
      <c r="L36" s="78" t="str">
        <f>IFERROR(VLOOKUP(Table1[[#This Row],[Project_Grant ID]],Table5[],2,FALSE),"ID BLANK")</f>
        <v>ID BLANK</v>
      </c>
      <c r="M36" s="81"/>
      <c r="N36" s="165"/>
      <c r="O36" s="84"/>
      <c r="P36" s="85">
        <f t="shared" si="0"/>
        <v>0</v>
      </c>
      <c r="Q3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7" spans="2:28" ht="14.4" x14ac:dyDescent="0.3">
      <c r="B37" s="77"/>
      <c r="C37" s="78" t="str">
        <f>IFERROR(VLOOKUP(Table1[[#This Row],[Location ID]],Table2[],2,FALSE),"ID BLANK")</f>
        <v>ID BLANK</v>
      </c>
      <c r="D37"/>
      <c r="E37" s="78" t="str">
        <f>IFERROR(VLOOKUP(Table1[[#This Row],[Program ID]],Table3[],2,FALSE),"ID BLANK")</f>
        <v>ID BLANK</v>
      </c>
      <c r="F37" s="99"/>
      <c r="G37" s="78" t="str">
        <f>IFERROR(VLOOKUP(Table1[[#This Row],[Account ID]],Table4[],2,FALSE),"ID BLANK")</f>
        <v>ID BLANK</v>
      </c>
      <c r="H37" s="84"/>
      <c r="I37" s="25" t="str">
        <f>IFERROR(VLOOKUP(Table1[[#This Row],[Account ID]],Table4[],3,FALSE),"ID BLANK")</f>
        <v>ID BLANK</v>
      </c>
      <c r="J37" s="25" t="str">
        <f>Table1[[#This Row],[Account Type]]&amp;LEFT(Table1[[#This Row],[Restriction?]],1)</f>
        <v>ID BLANK</v>
      </c>
      <c r="K37" s="77"/>
      <c r="L37" s="78" t="str">
        <f>IFERROR(VLOOKUP(Table1[[#This Row],[Project_Grant ID]],Table5[],2,FALSE),"ID BLANK")</f>
        <v>ID BLANK</v>
      </c>
      <c r="M37" s="81"/>
      <c r="N37" s="164"/>
      <c r="O37" s="84"/>
      <c r="P37" s="85">
        <f t="shared" si="0"/>
        <v>0</v>
      </c>
      <c r="Q3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8" spans="2:28" ht="14.4" x14ac:dyDescent="0.3">
      <c r="B38" s="77"/>
      <c r="C38" s="78" t="str">
        <f>IFERROR(VLOOKUP(Table1[[#This Row],[Location ID]],Table2[],2,FALSE),"ID BLANK")</f>
        <v>ID BLANK</v>
      </c>
      <c r="D38"/>
      <c r="E38" s="78" t="str">
        <f>IFERROR(VLOOKUP(Table1[[#This Row],[Program ID]],Table3[],2,FALSE),"ID BLANK")</f>
        <v>ID BLANK</v>
      </c>
      <c r="F38" s="99"/>
      <c r="G38" s="78" t="str">
        <f>IFERROR(VLOOKUP(Table1[[#This Row],[Account ID]],Table4[],2,FALSE),"ID BLANK")</f>
        <v>ID BLANK</v>
      </c>
      <c r="H38" s="84"/>
      <c r="I38" s="25" t="str">
        <f>IFERROR(VLOOKUP(Table1[[#This Row],[Account ID]],Table4[],3,FALSE),"ID BLANK")</f>
        <v>ID BLANK</v>
      </c>
      <c r="J38" s="25" t="str">
        <f>Table1[[#This Row],[Account Type]]&amp;LEFT(Table1[[#This Row],[Restriction?]],1)</f>
        <v>ID BLANK</v>
      </c>
      <c r="K38" s="77"/>
      <c r="L38" s="78" t="str">
        <f>IFERROR(VLOOKUP(Table1[[#This Row],[Project_Grant ID]],Table5[],2,FALSE),"ID BLANK")</f>
        <v>ID BLANK</v>
      </c>
      <c r="M38" s="81"/>
      <c r="N38" s="165"/>
      <c r="O38" s="84"/>
      <c r="P38" s="85">
        <f t="shared" si="0"/>
        <v>0</v>
      </c>
      <c r="Q3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39" spans="2:28" ht="14.4" x14ac:dyDescent="0.3">
      <c r="B39" s="77"/>
      <c r="C39" s="78" t="str">
        <f>IFERROR(VLOOKUP(Table1[[#This Row],[Location ID]],Table2[],2,FALSE),"ID BLANK")</f>
        <v>ID BLANK</v>
      </c>
      <c r="D39"/>
      <c r="E39" s="78" t="str">
        <f>IFERROR(VLOOKUP(Table1[[#This Row],[Program ID]],Table3[],2,FALSE),"ID BLANK")</f>
        <v>ID BLANK</v>
      </c>
      <c r="F39" s="99"/>
      <c r="G39" s="78" t="str">
        <f>IFERROR(VLOOKUP(Table1[[#This Row],[Account ID]],Table4[],2,FALSE),"ID BLANK")</f>
        <v>ID BLANK</v>
      </c>
      <c r="H39" s="84"/>
      <c r="I39" s="25" t="str">
        <f>IFERROR(VLOOKUP(Table1[[#This Row],[Account ID]],Table4[],3,FALSE),"ID BLANK")</f>
        <v>ID BLANK</v>
      </c>
      <c r="J39" s="25" t="str">
        <f>Table1[[#This Row],[Account Type]]&amp;LEFT(Table1[[#This Row],[Restriction?]],1)</f>
        <v>ID BLANK</v>
      </c>
      <c r="K39" s="77"/>
      <c r="L39" s="78" t="str">
        <f>IFERROR(VLOOKUP(Table1[[#This Row],[Project_Grant ID]],Table5[],2,FALSE),"ID BLANK")</f>
        <v>ID BLANK</v>
      </c>
      <c r="M39" s="81"/>
      <c r="N39" s="164"/>
      <c r="O39" s="84"/>
      <c r="P39" s="85">
        <f t="shared" si="0"/>
        <v>0</v>
      </c>
      <c r="Q3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0" spans="2:28" ht="14.4" x14ac:dyDescent="0.3">
      <c r="B40" s="77"/>
      <c r="C40" s="78" t="str">
        <f>IFERROR(VLOOKUP(Table1[[#This Row],[Location ID]],Table2[],2,FALSE),"ID BLANK")</f>
        <v>ID BLANK</v>
      </c>
      <c r="D40"/>
      <c r="E40" s="78" t="str">
        <f>IFERROR(VLOOKUP(Table1[[#This Row],[Program ID]],Table3[],2,FALSE),"ID BLANK")</f>
        <v>ID BLANK</v>
      </c>
      <c r="F40" s="99"/>
      <c r="G40" s="78" t="str">
        <f>IFERROR(VLOOKUP(Table1[[#This Row],[Account ID]],Table4[],2,FALSE),"ID BLANK")</f>
        <v>ID BLANK</v>
      </c>
      <c r="H40" s="84"/>
      <c r="I40" s="25" t="str">
        <f>IFERROR(VLOOKUP(Table1[[#This Row],[Account ID]],Table4[],3,FALSE),"ID BLANK")</f>
        <v>ID BLANK</v>
      </c>
      <c r="J40" s="25" t="str">
        <f>Table1[[#This Row],[Account Type]]&amp;LEFT(Table1[[#This Row],[Restriction?]],1)</f>
        <v>ID BLANK</v>
      </c>
      <c r="K40" s="77"/>
      <c r="L40" s="78" t="str">
        <f>IFERROR(VLOOKUP(Table1[[#This Row],[Project_Grant ID]],Table5[],2,FALSE),"ID BLANK")</f>
        <v>ID BLANK</v>
      </c>
      <c r="M40" s="81"/>
      <c r="N40" s="83"/>
      <c r="O40" s="84"/>
      <c r="P40" s="85">
        <f t="shared" si="0"/>
        <v>0</v>
      </c>
      <c r="Q4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1" spans="2:28" ht="14.4" x14ac:dyDescent="0.3">
      <c r="B41" s="77"/>
      <c r="C41" s="78" t="str">
        <f>IFERROR(VLOOKUP(Table1[[#This Row],[Location ID]],Table2[],2,FALSE),"ID BLANK")</f>
        <v>ID BLANK</v>
      </c>
      <c r="D41"/>
      <c r="E41" s="78" t="str">
        <f>IFERROR(VLOOKUP(Table1[[#This Row],[Program ID]],Table3[],2,FALSE),"ID BLANK")</f>
        <v>ID BLANK</v>
      </c>
      <c r="F41" s="99"/>
      <c r="G41" s="78" t="str">
        <f>IFERROR(VLOOKUP(Table1[[#This Row],[Account ID]],Table4[],2,FALSE),"ID BLANK")</f>
        <v>ID BLANK</v>
      </c>
      <c r="H41" s="84"/>
      <c r="I41" s="25" t="str">
        <f>IFERROR(VLOOKUP(Table1[[#This Row],[Account ID]],Table4[],3,FALSE),"ID BLANK")</f>
        <v>ID BLANK</v>
      </c>
      <c r="J41" s="25" t="str">
        <f>Table1[[#This Row],[Account Type]]&amp;LEFT(Table1[[#This Row],[Restriction?]],1)</f>
        <v>ID BLANK</v>
      </c>
      <c r="K41" s="77"/>
      <c r="L41" s="78" t="str">
        <f>IFERROR(VLOOKUP(Table1[[#This Row],[Project_Grant ID]],Table5[],2,FALSE),"ID BLANK")</f>
        <v>ID BLANK</v>
      </c>
      <c r="M41" s="81"/>
      <c r="N41" s="83"/>
      <c r="O41" s="84"/>
      <c r="P41" s="85">
        <f t="shared" si="0"/>
        <v>0</v>
      </c>
      <c r="Q4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2" spans="2:28" ht="14.4" x14ac:dyDescent="0.3">
      <c r="B42" s="77"/>
      <c r="C42" s="78" t="str">
        <f>IFERROR(VLOOKUP(Table1[[#This Row],[Location ID]],Table2[],2,FALSE),"ID BLANK")</f>
        <v>ID BLANK</v>
      </c>
      <c r="D42"/>
      <c r="E42" s="78" t="str">
        <f>IFERROR(VLOOKUP(Table1[[#This Row],[Program ID]],Table3[],2,FALSE),"ID BLANK")</f>
        <v>ID BLANK</v>
      </c>
      <c r="F42" s="99"/>
      <c r="G42" s="78" t="str">
        <f>IFERROR(VLOOKUP(Table1[[#This Row],[Account ID]],Table4[],2,FALSE),"ID BLANK")</f>
        <v>ID BLANK</v>
      </c>
      <c r="H42" s="84"/>
      <c r="I42" s="25" t="str">
        <f>IFERROR(VLOOKUP(Table1[[#This Row],[Account ID]],Table4[],3,FALSE),"ID BLANK")</f>
        <v>ID BLANK</v>
      </c>
      <c r="J42" s="25" t="str">
        <f>Table1[[#This Row],[Account Type]]&amp;LEFT(Table1[[#This Row],[Restriction?]],1)</f>
        <v>ID BLANK</v>
      </c>
      <c r="K42" s="77"/>
      <c r="L42" s="78" t="str">
        <f>IFERROR(VLOOKUP(Table1[[#This Row],[Project_Grant ID]],Table5[],2,FALSE),"ID BLANK")</f>
        <v>ID BLANK</v>
      </c>
      <c r="M42" s="81"/>
      <c r="N42" s="83"/>
      <c r="O42" s="84"/>
      <c r="P42" s="85">
        <f t="shared" si="0"/>
        <v>0</v>
      </c>
      <c r="Q4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3" spans="2:28" ht="14.4" x14ac:dyDescent="0.3">
      <c r="B43" s="77"/>
      <c r="C43" s="78" t="str">
        <f>IFERROR(VLOOKUP(Table1[[#This Row],[Location ID]],Table2[],2,FALSE),"ID BLANK")</f>
        <v>ID BLANK</v>
      </c>
      <c r="D43"/>
      <c r="E43" s="78" t="str">
        <f>IFERROR(VLOOKUP(Table1[[#This Row],[Program ID]],Table3[],2,FALSE),"ID BLANK")</f>
        <v>ID BLANK</v>
      </c>
      <c r="F43" s="99"/>
      <c r="G43" s="78" t="str">
        <f>IFERROR(VLOOKUP(Table1[[#This Row],[Account ID]],Table4[],2,FALSE),"ID BLANK")</f>
        <v>ID BLANK</v>
      </c>
      <c r="H43" s="84"/>
      <c r="I43" s="25" t="str">
        <f>IFERROR(VLOOKUP(Table1[[#This Row],[Account ID]],Table4[],3,FALSE),"ID BLANK")</f>
        <v>ID BLANK</v>
      </c>
      <c r="J43" s="25" t="str">
        <f>Table1[[#This Row],[Account Type]]&amp;LEFT(Table1[[#This Row],[Restriction?]],1)</f>
        <v>ID BLANK</v>
      </c>
      <c r="K43" s="77"/>
      <c r="L43" s="78" t="str">
        <f>IFERROR(VLOOKUP(Table1[[#This Row],[Project_Grant ID]],Table5[],2,FALSE),"ID BLANK")</f>
        <v>ID BLANK</v>
      </c>
      <c r="M43" s="81"/>
      <c r="N43" s="83"/>
      <c r="O43" s="84"/>
      <c r="P43" s="85">
        <f t="shared" ref="P43:P74" si="1">N43-SUM(Q43:AB43)</f>
        <v>0</v>
      </c>
      <c r="Q4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4" spans="2:28" ht="14.4" x14ac:dyDescent="0.3">
      <c r="B44" s="77"/>
      <c r="C44" s="78" t="str">
        <f>IFERROR(VLOOKUP(Table1[[#This Row],[Location ID]],Table2[],2,FALSE),"ID BLANK")</f>
        <v>ID BLANK</v>
      </c>
      <c r="D44"/>
      <c r="E44" s="78" t="str">
        <f>IFERROR(VLOOKUP(Table1[[#This Row],[Program ID]],Table3[],2,FALSE),"ID BLANK")</f>
        <v>ID BLANK</v>
      </c>
      <c r="F44" s="99"/>
      <c r="G44" s="78" t="str">
        <f>IFERROR(VLOOKUP(Table1[[#This Row],[Account ID]],Table4[],2,FALSE),"ID BLANK")</f>
        <v>ID BLANK</v>
      </c>
      <c r="H44" s="84"/>
      <c r="I44" s="25" t="str">
        <f>IFERROR(VLOOKUP(Table1[[#This Row],[Account ID]],Table4[],3,FALSE),"ID BLANK")</f>
        <v>ID BLANK</v>
      </c>
      <c r="J44" s="25" t="str">
        <f>Table1[[#This Row],[Account Type]]&amp;LEFT(Table1[[#This Row],[Restriction?]],1)</f>
        <v>ID BLANK</v>
      </c>
      <c r="K44" s="77"/>
      <c r="L44" s="78" t="str">
        <f>IFERROR(VLOOKUP(Table1[[#This Row],[Project_Grant ID]],Table5[],2,FALSE),"ID BLANK")</f>
        <v>ID BLANK</v>
      </c>
      <c r="M44" s="81"/>
      <c r="N44" s="83"/>
      <c r="O44" s="84"/>
      <c r="P44" s="85">
        <f t="shared" si="1"/>
        <v>0</v>
      </c>
      <c r="Q4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5" spans="2:28" ht="14.4" x14ac:dyDescent="0.3">
      <c r="B45" s="77"/>
      <c r="C45" s="78" t="str">
        <f>IFERROR(VLOOKUP(Table1[[#This Row],[Location ID]],Table2[],2,FALSE),"ID BLANK")</f>
        <v>ID BLANK</v>
      </c>
      <c r="D45"/>
      <c r="E45" s="78" t="str">
        <f>IFERROR(VLOOKUP(Table1[[#This Row],[Program ID]],Table3[],2,FALSE),"ID BLANK")</f>
        <v>ID BLANK</v>
      </c>
      <c r="F45" s="99"/>
      <c r="G45" s="78" t="str">
        <f>IFERROR(VLOOKUP(Table1[[#This Row],[Account ID]],Table4[],2,FALSE),"ID BLANK")</f>
        <v>ID BLANK</v>
      </c>
      <c r="H45" s="84"/>
      <c r="I45" s="25" t="str">
        <f>IFERROR(VLOOKUP(Table1[[#This Row],[Account ID]],Table4[],3,FALSE),"ID BLANK")</f>
        <v>ID BLANK</v>
      </c>
      <c r="J45" s="25" t="str">
        <f>Table1[[#This Row],[Account Type]]&amp;LEFT(Table1[[#This Row],[Restriction?]],1)</f>
        <v>ID BLANK</v>
      </c>
      <c r="K45" s="77"/>
      <c r="L45" s="78" t="str">
        <f>IFERROR(VLOOKUP(Table1[[#This Row],[Project_Grant ID]],Table5[],2,FALSE),"ID BLANK")</f>
        <v>ID BLANK</v>
      </c>
      <c r="M45" s="81"/>
      <c r="N45" s="83"/>
      <c r="O45" s="84"/>
      <c r="P45" s="85">
        <f t="shared" si="1"/>
        <v>0</v>
      </c>
      <c r="Q4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6" spans="2:28" ht="14.4" x14ac:dyDescent="0.3">
      <c r="B46" s="77"/>
      <c r="C46" s="78" t="str">
        <f>IFERROR(VLOOKUP(Table1[[#This Row],[Location ID]],Table2[],2,FALSE),"ID BLANK")</f>
        <v>ID BLANK</v>
      </c>
      <c r="D46"/>
      <c r="E46" s="78" t="str">
        <f>IFERROR(VLOOKUP(Table1[[#This Row],[Program ID]],Table3[],2,FALSE),"ID BLANK")</f>
        <v>ID BLANK</v>
      </c>
      <c r="F46" s="99"/>
      <c r="G46" s="78" t="str">
        <f>IFERROR(VLOOKUP(Table1[[#This Row],[Account ID]],Table4[],2,FALSE),"ID BLANK")</f>
        <v>ID BLANK</v>
      </c>
      <c r="H46" s="84"/>
      <c r="I46" s="25" t="str">
        <f>IFERROR(VLOOKUP(Table1[[#This Row],[Account ID]],Table4[],3,FALSE),"ID BLANK")</f>
        <v>ID BLANK</v>
      </c>
      <c r="J46" s="25" t="str">
        <f>Table1[[#This Row],[Account Type]]&amp;LEFT(Table1[[#This Row],[Restriction?]],1)</f>
        <v>ID BLANK</v>
      </c>
      <c r="K46" s="77"/>
      <c r="L46" s="78" t="str">
        <f>IFERROR(VLOOKUP(Table1[[#This Row],[Project_Grant ID]],Table5[],2,FALSE),"ID BLANK")</f>
        <v>ID BLANK</v>
      </c>
      <c r="M46" s="81"/>
      <c r="N46" s="83"/>
      <c r="O46" s="84"/>
      <c r="P46" s="85">
        <f t="shared" si="1"/>
        <v>0</v>
      </c>
      <c r="Q4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7" spans="2:28" ht="14.4" x14ac:dyDescent="0.3">
      <c r="B47" s="77"/>
      <c r="C47" s="78" t="str">
        <f>IFERROR(VLOOKUP(Table1[[#This Row],[Location ID]],Table2[],2,FALSE),"ID BLANK")</f>
        <v>ID BLANK</v>
      </c>
      <c r="D47"/>
      <c r="E47" s="78" t="str">
        <f>IFERROR(VLOOKUP(Table1[[#This Row],[Program ID]],Table3[],2,FALSE),"ID BLANK")</f>
        <v>ID BLANK</v>
      </c>
      <c r="F47" s="99"/>
      <c r="G47" s="78" t="str">
        <f>IFERROR(VLOOKUP(Table1[[#This Row],[Account ID]],Table4[],2,FALSE),"ID BLANK")</f>
        <v>ID BLANK</v>
      </c>
      <c r="H47" s="84"/>
      <c r="I47" s="25" t="str">
        <f>IFERROR(VLOOKUP(Table1[[#This Row],[Account ID]],Table4[],3,FALSE),"ID BLANK")</f>
        <v>ID BLANK</v>
      </c>
      <c r="J47" s="25" t="str">
        <f>Table1[[#This Row],[Account Type]]&amp;LEFT(Table1[[#This Row],[Restriction?]],1)</f>
        <v>ID BLANK</v>
      </c>
      <c r="K47" s="77"/>
      <c r="L47" s="78" t="str">
        <f>IFERROR(VLOOKUP(Table1[[#This Row],[Project_Grant ID]],Table5[],2,FALSE),"ID BLANK")</f>
        <v>ID BLANK</v>
      </c>
      <c r="M47" s="81"/>
      <c r="N47" s="83"/>
      <c r="O47" s="84"/>
      <c r="P47" s="85">
        <f t="shared" si="1"/>
        <v>0</v>
      </c>
      <c r="Q4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8" spans="2:28" ht="14.4" x14ac:dyDescent="0.3">
      <c r="B48" s="77"/>
      <c r="C48" s="78" t="str">
        <f>IFERROR(VLOOKUP(Table1[[#This Row],[Location ID]],Table2[],2,FALSE),"ID BLANK")</f>
        <v>ID BLANK</v>
      </c>
      <c r="D48"/>
      <c r="E48" s="78" t="str">
        <f>IFERROR(VLOOKUP(Table1[[#This Row],[Program ID]],Table3[],2,FALSE),"ID BLANK")</f>
        <v>ID BLANK</v>
      </c>
      <c r="F48" s="99"/>
      <c r="G48" s="78" t="str">
        <f>IFERROR(VLOOKUP(Table1[[#This Row],[Account ID]],Table4[],2,FALSE),"ID BLANK")</f>
        <v>ID BLANK</v>
      </c>
      <c r="H48" s="84"/>
      <c r="I48" s="25" t="str">
        <f>IFERROR(VLOOKUP(Table1[[#This Row],[Account ID]],Table4[],3,FALSE),"ID BLANK")</f>
        <v>ID BLANK</v>
      </c>
      <c r="J48" s="25" t="str">
        <f>Table1[[#This Row],[Account Type]]&amp;LEFT(Table1[[#This Row],[Restriction?]],1)</f>
        <v>ID BLANK</v>
      </c>
      <c r="K48" s="77"/>
      <c r="L48" s="78" t="str">
        <f>IFERROR(VLOOKUP(Table1[[#This Row],[Project_Grant ID]],Table5[],2,FALSE),"ID BLANK")</f>
        <v>ID BLANK</v>
      </c>
      <c r="M48" s="81"/>
      <c r="N48" s="83"/>
      <c r="O48" s="84"/>
      <c r="P48" s="85">
        <f t="shared" si="1"/>
        <v>0</v>
      </c>
      <c r="Q4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49" spans="2:28" ht="14.4" x14ac:dyDescent="0.3">
      <c r="B49" s="77"/>
      <c r="C49" s="78" t="str">
        <f>IFERROR(VLOOKUP(Table1[[#This Row],[Location ID]],Table2[],2,FALSE),"ID BLANK")</f>
        <v>ID BLANK</v>
      </c>
      <c r="D49"/>
      <c r="E49" s="78" t="str">
        <f>IFERROR(VLOOKUP(Table1[[#This Row],[Program ID]],Table3[],2,FALSE),"ID BLANK")</f>
        <v>ID BLANK</v>
      </c>
      <c r="F49" s="99"/>
      <c r="G49" s="78" t="str">
        <f>IFERROR(VLOOKUP(Table1[[#This Row],[Account ID]],Table4[],2,FALSE),"ID BLANK")</f>
        <v>ID BLANK</v>
      </c>
      <c r="H49" s="84"/>
      <c r="I49" s="25" t="str">
        <f>IFERROR(VLOOKUP(Table1[[#This Row],[Account ID]],Table4[],3,FALSE),"ID BLANK")</f>
        <v>ID BLANK</v>
      </c>
      <c r="J49" s="25" t="str">
        <f>Table1[[#This Row],[Account Type]]&amp;LEFT(Table1[[#This Row],[Restriction?]],1)</f>
        <v>ID BLANK</v>
      </c>
      <c r="K49" s="77"/>
      <c r="L49" s="78" t="str">
        <f>IFERROR(VLOOKUP(Table1[[#This Row],[Project_Grant ID]],Table5[],2,FALSE),"ID BLANK")</f>
        <v>ID BLANK</v>
      </c>
      <c r="M49" s="81"/>
      <c r="N49" s="83"/>
      <c r="O49" s="84"/>
      <c r="P49" s="85">
        <f t="shared" si="1"/>
        <v>0</v>
      </c>
      <c r="Q4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0" spans="2:28" ht="14.4" x14ac:dyDescent="0.3">
      <c r="B50" s="77"/>
      <c r="C50" s="78" t="str">
        <f>IFERROR(VLOOKUP(Table1[[#This Row],[Location ID]],Table2[],2,FALSE),"ID BLANK")</f>
        <v>ID BLANK</v>
      </c>
      <c r="D50"/>
      <c r="E50" s="78" t="str">
        <f>IFERROR(VLOOKUP(Table1[[#This Row],[Program ID]],Table3[],2,FALSE),"ID BLANK")</f>
        <v>ID BLANK</v>
      </c>
      <c r="F50" s="99"/>
      <c r="G50" s="78" t="str">
        <f>IFERROR(VLOOKUP(Table1[[#This Row],[Account ID]],Table4[],2,FALSE),"ID BLANK")</f>
        <v>ID BLANK</v>
      </c>
      <c r="H50" s="84"/>
      <c r="I50" s="25" t="str">
        <f>IFERROR(VLOOKUP(Table1[[#This Row],[Account ID]],Table4[],3,FALSE),"ID BLANK")</f>
        <v>ID BLANK</v>
      </c>
      <c r="J50" s="25" t="str">
        <f>Table1[[#This Row],[Account Type]]&amp;LEFT(Table1[[#This Row],[Restriction?]],1)</f>
        <v>ID BLANK</v>
      </c>
      <c r="K50" s="77"/>
      <c r="L50" s="78" t="str">
        <f>IFERROR(VLOOKUP(Table1[[#This Row],[Project_Grant ID]],Table5[],2,FALSE),"ID BLANK")</f>
        <v>ID BLANK</v>
      </c>
      <c r="M50" s="81"/>
      <c r="N50" s="83"/>
      <c r="O50" s="84"/>
      <c r="P50" s="85">
        <f t="shared" si="1"/>
        <v>0</v>
      </c>
      <c r="Q5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1" spans="2:28" ht="14.4" x14ac:dyDescent="0.3">
      <c r="B51" s="77"/>
      <c r="C51" s="78" t="str">
        <f>IFERROR(VLOOKUP(Table1[[#This Row],[Location ID]],Table2[],2,FALSE),"ID BLANK")</f>
        <v>ID BLANK</v>
      </c>
      <c r="D51"/>
      <c r="E51" s="78" t="str">
        <f>IFERROR(VLOOKUP(Table1[[#This Row],[Program ID]],Table3[],2,FALSE),"ID BLANK")</f>
        <v>ID BLANK</v>
      </c>
      <c r="F51" s="99"/>
      <c r="G51" s="78" t="str">
        <f>IFERROR(VLOOKUP(Table1[[#This Row],[Account ID]],Table4[],2,FALSE),"ID BLANK")</f>
        <v>ID BLANK</v>
      </c>
      <c r="H51" s="84"/>
      <c r="I51" s="25" t="str">
        <f>IFERROR(VLOOKUP(Table1[[#This Row],[Account ID]],Table4[],3,FALSE),"ID BLANK")</f>
        <v>ID BLANK</v>
      </c>
      <c r="J51" s="25" t="str">
        <f>Table1[[#This Row],[Account Type]]&amp;LEFT(Table1[[#This Row],[Restriction?]],1)</f>
        <v>ID BLANK</v>
      </c>
      <c r="K51" s="77"/>
      <c r="L51" s="78" t="str">
        <f>IFERROR(VLOOKUP(Table1[[#This Row],[Project_Grant ID]],Table5[],2,FALSE),"ID BLANK")</f>
        <v>ID BLANK</v>
      </c>
      <c r="M51" s="81"/>
      <c r="N51" s="83"/>
      <c r="O51" s="84"/>
      <c r="P51" s="85">
        <f t="shared" si="1"/>
        <v>0</v>
      </c>
      <c r="Q5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2" spans="2:28" ht="14.4" x14ac:dyDescent="0.3">
      <c r="B52" s="77"/>
      <c r="C52" s="78" t="str">
        <f>IFERROR(VLOOKUP(Table1[[#This Row],[Location ID]],Table2[],2,FALSE),"ID BLANK")</f>
        <v>ID BLANK</v>
      </c>
      <c r="D52"/>
      <c r="E52" s="78" t="str">
        <f>IFERROR(VLOOKUP(Table1[[#This Row],[Program ID]],Table3[],2,FALSE),"ID BLANK")</f>
        <v>ID BLANK</v>
      </c>
      <c r="F52" s="99"/>
      <c r="G52" s="78" t="str">
        <f>IFERROR(VLOOKUP(Table1[[#This Row],[Account ID]],Table4[],2,FALSE),"ID BLANK")</f>
        <v>ID BLANK</v>
      </c>
      <c r="H52" s="84"/>
      <c r="I52" s="25" t="str">
        <f>IFERROR(VLOOKUP(Table1[[#This Row],[Account ID]],Table4[],3,FALSE),"ID BLANK")</f>
        <v>ID BLANK</v>
      </c>
      <c r="J52" s="25" t="str">
        <f>Table1[[#This Row],[Account Type]]&amp;LEFT(Table1[[#This Row],[Restriction?]],1)</f>
        <v>ID BLANK</v>
      </c>
      <c r="K52" s="77"/>
      <c r="L52" s="78" t="str">
        <f>IFERROR(VLOOKUP(Table1[[#This Row],[Project_Grant ID]],Table5[],2,FALSE),"ID BLANK")</f>
        <v>ID BLANK</v>
      </c>
      <c r="M52" s="81"/>
      <c r="N52" s="83"/>
      <c r="O52" s="84"/>
      <c r="P52" s="85">
        <f t="shared" si="1"/>
        <v>0</v>
      </c>
      <c r="Q5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3" spans="2:28" ht="14.4" x14ac:dyDescent="0.3">
      <c r="B53" s="77"/>
      <c r="C53" s="78" t="str">
        <f>IFERROR(VLOOKUP(Table1[[#This Row],[Location ID]],Table2[],2,FALSE),"ID BLANK")</f>
        <v>ID BLANK</v>
      </c>
      <c r="D53"/>
      <c r="E53" s="78" t="str">
        <f>IFERROR(VLOOKUP(Table1[[#This Row],[Program ID]],Table3[],2,FALSE),"ID BLANK")</f>
        <v>ID BLANK</v>
      </c>
      <c r="F53" s="99"/>
      <c r="G53" s="78" t="str">
        <f>IFERROR(VLOOKUP(Table1[[#This Row],[Account ID]],Table4[],2,FALSE),"ID BLANK")</f>
        <v>ID BLANK</v>
      </c>
      <c r="H53" s="84"/>
      <c r="I53" s="25" t="str">
        <f>IFERROR(VLOOKUP(Table1[[#This Row],[Account ID]],Table4[],3,FALSE),"ID BLANK")</f>
        <v>ID BLANK</v>
      </c>
      <c r="J53" s="25" t="str">
        <f>Table1[[#This Row],[Account Type]]&amp;LEFT(Table1[[#This Row],[Restriction?]],1)</f>
        <v>ID BLANK</v>
      </c>
      <c r="K53" s="77"/>
      <c r="L53" s="78" t="str">
        <f>IFERROR(VLOOKUP(Table1[[#This Row],[Project_Grant ID]],Table5[],2,FALSE),"ID BLANK")</f>
        <v>ID BLANK</v>
      </c>
      <c r="M53" s="81"/>
      <c r="N53" s="83"/>
      <c r="O53" s="84"/>
      <c r="P53" s="85">
        <f t="shared" si="1"/>
        <v>0</v>
      </c>
      <c r="Q5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4" spans="2:28" ht="14.4" x14ac:dyDescent="0.3">
      <c r="B54" s="77"/>
      <c r="C54" s="78" t="str">
        <f>IFERROR(VLOOKUP(Table1[[#This Row],[Location ID]],Table2[],2,FALSE),"ID BLANK")</f>
        <v>ID BLANK</v>
      </c>
      <c r="D54"/>
      <c r="E54" s="78" t="str">
        <f>IFERROR(VLOOKUP(Table1[[#This Row],[Program ID]],Table3[],2,FALSE),"ID BLANK")</f>
        <v>ID BLANK</v>
      </c>
      <c r="F54" s="99"/>
      <c r="G54" s="78" t="str">
        <f>IFERROR(VLOOKUP(Table1[[#This Row],[Account ID]],Table4[],2,FALSE),"ID BLANK")</f>
        <v>ID BLANK</v>
      </c>
      <c r="H54" s="84"/>
      <c r="I54" s="25" t="str">
        <f>IFERROR(VLOOKUP(Table1[[#This Row],[Account ID]],Table4[],3,FALSE),"ID BLANK")</f>
        <v>ID BLANK</v>
      </c>
      <c r="J54" s="25" t="str">
        <f>Table1[[#This Row],[Account Type]]&amp;LEFT(Table1[[#This Row],[Restriction?]],1)</f>
        <v>ID BLANK</v>
      </c>
      <c r="K54" s="77"/>
      <c r="L54" s="78" t="str">
        <f>IFERROR(VLOOKUP(Table1[[#This Row],[Project_Grant ID]],Table5[],2,FALSE),"ID BLANK")</f>
        <v>ID BLANK</v>
      </c>
      <c r="M54" s="81"/>
      <c r="N54" s="83"/>
      <c r="O54" s="84"/>
      <c r="P54" s="85">
        <f t="shared" si="1"/>
        <v>0</v>
      </c>
      <c r="Q5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5" spans="2:28" ht="14.4" x14ac:dyDescent="0.3">
      <c r="B55" s="77"/>
      <c r="C55" s="78" t="str">
        <f>IFERROR(VLOOKUP(Table1[[#This Row],[Location ID]],Table2[],2,FALSE),"ID BLANK")</f>
        <v>ID BLANK</v>
      </c>
      <c r="D55"/>
      <c r="E55" s="78" t="str">
        <f>IFERROR(VLOOKUP(Table1[[#This Row],[Program ID]],Table3[],2,FALSE),"ID BLANK")</f>
        <v>ID BLANK</v>
      </c>
      <c r="F55" s="99"/>
      <c r="G55" s="78" t="str">
        <f>IFERROR(VLOOKUP(Table1[[#This Row],[Account ID]],Table4[],2,FALSE),"ID BLANK")</f>
        <v>ID BLANK</v>
      </c>
      <c r="H55" s="84"/>
      <c r="I55" s="25" t="str">
        <f>IFERROR(VLOOKUP(Table1[[#This Row],[Account ID]],Table4[],3,FALSE),"ID BLANK")</f>
        <v>ID BLANK</v>
      </c>
      <c r="J55" s="25" t="str">
        <f>Table1[[#This Row],[Account Type]]&amp;LEFT(Table1[[#This Row],[Restriction?]],1)</f>
        <v>ID BLANK</v>
      </c>
      <c r="K55" s="77"/>
      <c r="L55" s="78" t="str">
        <f>IFERROR(VLOOKUP(Table1[[#This Row],[Project_Grant ID]],Table5[],2,FALSE),"ID BLANK")</f>
        <v>ID BLANK</v>
      </c>
      <c r="M55" s="81"/>
      <c r="N55" s="83"/>
      <c r="O55" s="84"/>
      <c r="P55" s="85">
        <f t="shared" si="1"/>
        <v>0</v>
      </c>
      <c r="Q5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6" spans="2:28" ht="14.4" x14ac:dyDescent="0.3">
      <c r="B56" s="77"/>
      <c r="C56" s="78" t="str">
        <f>IFERROR(VLOOKUP(Table1[[#This Row],[Location ID]],Table2[],2,FALSE),"ID BLANK")</f>
        <v>ID BLANK</v>
      </c>
      <c r="D56"/>
      <c r="E56" s="78" t="str">
        <f>IFERROR(VLOOKUP(Table1[[#This Row],[Program ID]],Table3[],2,FALSE),"ID BLANK")</f>
        <v>ID BLANK</v>
      </c>
      <c r="F56" s="99"/>
      <c r="G56" s="78" t="str">
        <f>IFERROR(VLOOKUP(Table1[[#This Row],[Account ID]],Table4[],2,FALSE),"ID BLANK")</f>
        <v>ID BLANK</v>
      </c>
      <c r="H56" s="84"/>
      <c r="I56" s="25" t="str">
        <f>IFERROR(VLOOKUP(Table1[[#This Row],[Account ID]],Table4[],3,FALSE),"ID BLANK")</f>
        <v>ID BLANK</v>
      </c>
      <c r="J56" s="25" t="str">
        <f>Table1[[#This Row],[Account Type]]&amp;LEFT(Table1[[#This Row],[Restriction?]],1)</f>
        <v>ID BLANK</v>
      </c>
      <c r="K56" s="77"/>
      <c r="L56" s="78" t="str">
        <f>IFERROR(VLOOKUP(Table1[[#This Row],[Project_Grant ID]],Table5[],2,FALSE),"ID BLANK")</f>
        <v>ID BLANK</v>
      </c>
      <c r="M56" s="81"/>
      <c r="N56" s="83"/>
      <c r="O56" s="84"/>
      <c r="P56" s="85">
        <f t="shared" si="1"/>
        <v>0</v>
      </c>
      <c r="Q5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7" spans="2:28" ht="14.4" x14ac:dyDescent="0.3">
      <c r="B57" s="77"/>
      <c r="C57" s="78" t="str">
        <f>IFERROR(VLOOKUP(Table1[[#This Row],[Location ID]],Table2[],2,FALSE),"ID BLANK")</f>
        <v>ID BLANK</v>
      </c>
      <c r="D57"/>
      <c r="E57" s="78" t="str">
        <f>IFERROR(VLOOKUP(Table1[[#This Row],[Program ID]],Table3[],2,FALSE),"ID BLANK")</f>
        <v>ID BLANK</v>
      </c>
      <c r="F57" s="99"/>
      <c r="G57" s="78" t="str">
        <f>IFERROR(VLOOKUP(Table1[[#This Row],[Account ID]],Table4[],2,FALSE),"ID BLANK")</f>
        <v>ID BLANK</v>
      </c>
      <c r="H57" s="84"/>
      <c r="I57" s="25" t="str">
        <f>IFERROR(VLOOKUP(Table1[[#This Row],[Account ID]],Table4[],3,FALSE),"ID BLANK")</f>
        <v>ID BLANK</v>
      </c>
      <c r="J57" s="25" t="str">
        <f>Table1[[#This Row],[Account Type]]&amp;LEFT(Table1[[#This Row],[Restriction?]],1)</f>
        <v>ID BLANK</v>
      </c>
      <c r="K57" s="77"/>
      <c r="L57" s="78" t="str">
        <f>IFERROR(VLOOKUP(Table1[[#This Row],[Project_Grant ID]],Table5[],2,FALSE),"ID BLANK")</f>
        <v>ID BLANK</v>
      </c>
      <c r="M57" s="81"/>
      <c r="N57" s="83"/>
      <c r="O57" s="84"/>
      <c r="P57" s="85">
        <f t="shared" si="1"/>
        <v>0</v>
      </c>
      <c r="Q5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8" spans="2:28" ht="14.4" x14ac:dyDescent="0.3">
      <c r="B58" s="77"/>
      <c r="C58" s="78" t="str">
        <f>IFERROR(VLOOKUP(Table1[[#This Row],[Location ID]],Table2[],2,FALSE),"ID BLANK")</f>
        <v>ID BLANK</v>
      </c>
      <c r="D58"/>
      <c r="E58" s="78" t="str">
        <f>IFERROR(VLOOKUP(Table1[[#This Row],[Program ID]],Table3[],2,FALSE),"ID BLANK")</f>
        <v>ID BLANK</v>
      </c>
      <c r="F58" s="99"/>
      <c r="G58" s="78" t="str">
        <f>IFERROR(VLOOKUP(Table1[[#This Row],[Account ID]],Table4[],2,FALSE),"ID BLANK")</f>
        <v>ID BLANK</v>
      </c>
      <c r="H58" s="84"/>
      <c r="I58" s="25" t="str">
        <f>IFERROR(VLOOKUP(Table1[[#This Row],[Account ID]],Table4[],3,FALSE),"ID BLANK")</f>
        <v>ID BLANK</v>
      </c>
      <c r="J58" s="25" t="str">
        <f>Table1[[#This Row],[Account Type]]&amp;LEFT(Table1[[#This Row],[Restriction?]],1)</f>
        <v>ID BLANK</v>
      </c>
      <c r="K58" s="77"/>
      <c r="L58" s="78" t="str">
        <f>IFERROR(VLOOKUP(Table1[[#This Row],[Project_Grant ID]],Table5[],2,FALSE),"ID BLANK")</f>
        <v>ID BLANK</v>
      </c>
      <c r="M58" s="81"/>
      <c r="N58" s="83"/>
      <c r="O58" s="84"/>
      <c r="P58" s="85">
        <f t="shared" si="1"/>
        <v>0</v>
      </c>
      <c r="Q5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59" spans="2:28" ht="14.4" x14ac:dyDescent="0.3">
      <c r="B59" s="77"/>
      <c r="C59" s="78" t="str">
        <f>IFERROR(VLOOKUP(Table1[[#This Row],[Location ID]],Table2[],2,FALSE),"ID BLANK")</f>
        <v>ID BLANK</v>
      </c>
      <c r="D59"/>
      <c r="E59" s="78" t="str">
        <f>IFERROR(VLOOKUP(Table1[[#This Row],[Program ID]],Table3[],2,FALSE),"ID BLANK")</f>
        <v>ID BLANK</v>
      </c>
      <c r="F59" s="99"/>
      <c r="G59" s="78" t="str">
        <f>IFERROR(VLOOKUP(Table1[[#This Row],[Account ID]],Table4[],2,FALSE),"ID BLANK")</f>
        <v>ID BLANK</v>
      </c>
      <c r="H59" s="84"/>
      <c r="I59" s="25" t="str">
        <f>IFERROR(VLOOKUP(Table1[[#This Row],[Account ID]],Table4[],3,FALSE),"ID BLANK")</f>
        <v>ID BLANK</v>
      </c>
      <c r="J59" s="25" t="str">
        <f>Table1[[#This Row],[Account Type]]&amp;LEFT(Table1[[#This Row],[Restriction?]],1)</f>
        <v>ID BLANK</v>
      </c>
      <c r="K59" s="77"/>
      <c r="L59" s="78" t="str">
        <f>IFERROR(VLOOKUP(Table1[[#This Row],[Project_Grant ID]],Table5[],2,FALSE),"ID BLANK")</f>
        <v>ID BLANK</v>
      </c>
      <c r="M59" s="81"/>
      <c r="N59" s="83"/>
      <c r="O59" s="84"/>
      <c r="P59" s="85">
        <f t="shared" si="1"/>
        <v>0</v>
      </c>
      <c r="Q5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0" spans="2:28" ht="14.4" x14ac:dyDescent="0.3">
      <c r="B60" s="77"/>
      <c r="C60" s="78" t="str">
        <f>IFERROR(VLOOKUP(Table1[[#This Row],[Location ID]],Table2[],2,FALSE),"ID BLANK")</f>
        <v>ID BLANK</v>
      </c>
      <c r="D60"/>
      <c r="E60" s="78" t="str">
        <f>IFERROR(VLOOKUP(Table1[[#This Row],[Program ID]],Table3[],2,FALSE),"ID BLANK")</f>
        <v>ID BLANK</v>
      </c>
      <c r="F60" s="99"/>
      <c r="G60" s="78" t="str">
        <f>IFERROR(VLOOKUP(Table1[[#This Row],[Account ID]],Table4[],2,FALSE),"ID BLANK")</f>
        <v>ID BLANK</v>
      </c>
      <c r="H60" s="84"/>
      <c r="I60" s="25" t="str">
        <f>IFERROR(VLOOKUP(Table1[[#This Row],[Account ID]],Table4[],3,FALSE),"ID BLANK")</f>
        <v>ID BLANK</v>
      </c>
      <c r="J60" s="25" t="str">
        <f>Table1[[#This Row],[Account Type]]&amp;LEFT(Table1[[#This Row],[Restriction?]],1)</f>
        <v>ID BLANK</v>
      </c>
      <c r="K60" s="77"/>
      <c r="L60" s="78" t="str">
        <f>IFERROR(VLOOKUP(Table1[[#This Row],[Project_Grant ID]],Table5[],2,FALSE),"ID BLANK")</f>
        <v>ID BLANK</v>
      </c>
      <c r="M60" s="81"/>
      <c r="N60" s="83"/>
      <c r="O60" s="84"/>
      <c r="P60" s="85">
        <f t="shared" si="1"/>
        <v>0</v>
      </c>
      <c r="Q6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1" spans="2:28" ht="14.4" x14ac:dyDescent="0.3">
      <c r="B61" s="77"/>
      <c r="C61" s="78" t="str">
        <f>IFERROR(VLOOKUP(Table1[[#This Row],[Location ID]],Table2[],2,FALSE),"ID BLANK")</f>
        <v>ID BLANK</v>
      </c>
      <c r="D61"/>
      <c r="E61" s="78" t="str">
        <f>IFERROR(VLOOKUP(Table1[[#This Row],[Program ID]],Table3[],2,FALSE),"ID BLANK")</f>
        <v>ID BLANK</v>
      </c>
      <c r="F61" s="99"/>
      <c r="G61" s="78" t="str">
        <f>IFERROR(VLOOKUP(Table1[[#This Row],[Account ID]],Table4[],2,FALSE),"ID BLANK")</f>
        <v>ID BLANK</v>
      </c>
      <c r="H61" s="84"/>
      <c r="I61" s="25" t="str">
        <f>IFERROR(VLOOKUP(Table1[[#This Row],[Account ID]],Table4[],3,FALSE),"ID BLANK")</f>
        <v>ID BLANK</v>
      </c>
      <c r="J61" s="25" t="str">
        <f>Table1[[#This Row],[Account Type]]&amp;LEFT(Table1[[#This Row],[Restriction?]],1)</f>
        <v>ID BLANK</v>
      </c>
      <c r="K61" s="77"/>
      <c r="L61" s="78" t="str">
        <f>IFERROR(VLOOKUP(Table1[[#This Row],[Project_Grant ID]],Table5[],2,FALSE),"ID BLANK")</f>
        <v>ID BLANK</v>
      </c>
      <c r="M61" s="81"/>
      <c r="N61" s="83"/>
      <c r="O61" s="84"/>
      <c r="P61" s="85">
        <f t="shared" si="1"/>
        <v>0</v>
      </c>
      <c r="Q6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2" spans="2:28" ht="14.4" x14ac:dyDescent="0.3">
      <c r="B62" s="77"/>
      <c r="C62" s="78" t="str">
        <f>IFERROR(VLOOKUP(Table1[[#This Row],[Location ID]],Table2[],2,FALSE),"ID BLANK")</f>
        <v>ID BLANK</v>
      </c>
      <c r="D62"/>
      <c r="E62" s="78" t="str">
        <f>IFERROR(VLOOKUP(Table1[[#This Row],[Program ID]],Table3[],2,FALSE),"ID BLANK")</f>
        <v>ID BLANK</v>
      </c>
      <c r="F62" s="99"/>
      <c r="G62" s="78" t="str">
        <f>IFERROR(VLOOKUP(Table1[[#This Row],[Account ID]],Table4[],2,FALSE),"ID BLANK")</f>
        <v>ID BLANK</v>
      </c>
      <c r="H62" s="84"/>
      <c r="I62" s="25" t="str">
        <f>IFERROR(VLOOKUP(Table1[[#This Row],[Account ID]],Table4[],3,FALSE),"ID BLANK")</f>
        <v>ID BLANK</v>
      </c>
      <c r="J62" s="25" t="str">
        <f>Table1[[#This Row],[Account Type]]&amp;LEFT(Table1[[#This Row],[Restriction?]],1)</f>
        <v>ID BLANK</v>
      </c>
      <c r="K62" s="77"/>
      <c r="L62" s="78" t="str">
        <f>IFERROR(VLOOKUP(Table1[[#This Row],[Project_Grant ID]],Table5[],2,FALSE),"ID BLANK")</f>
        <v>ID BLANK</v>
      </c>
      <c r="M62" s="81"/>
      <c r="N62" s="83"/>
      <c r="O62" s="84"/>
      <c r="P62" s="85">
        <f t="shared" si="1"/>
        <v>0</v>
      </c>
      <c r="Q6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3" spans="2:28" ht="14.4" x14ac:dyDescent="0.3">
      <c r="B63" s="77"/>
      <c r="C63" s="78" t="str">
        <f>IFERROR(VLOOKUP(Table1[[#This Row],[Location ID]],Table2[],2,FALSE),"ID BLANK")</f>
        <v>ID BLANK</v>
      </c>
      <c r="D63"/>
      <c r="E63" s="78" t="str">
        <f>IFERROR(VLOOKUP(Table1[[#This Row],[Program ID]],Table3[],2,FALSE),"ID BLANK")</f>
        <v>ID BLANK</v>
      </c>
      <c r="F63" s="99"/>
      <c r="G63" s="78" t="str">
        <f>IFERROR(VLOOKUP(Table1[[#This Row],[Account ID]],Table4[],2,FALSE),"ID BLANK")</f>
        <v>ID BLANK</v>
      </c>
      <c r="H63" s="84"/>
      <c r="I63" s="25" t="str">
        <f>IFERROR(VLOOKUP(Table1[[#This Row],[Account ID]],Table4[],3,FALSE),"ID BLANK")</f>
        <v>ID BLANK</v>
      </c>
      <c r="J63" s="25" t="str">
        <f>Table1[[#This Row],[Account Type]]&amp;LEFT(Table1[[#This Row],[Restriction?]],1)</f>
        <v>ID BLANK</v>
      </c>
      <c r="K63" s="77"/>
      <c r="L63" s="78" t="str">
        <f>IFERROR(VLOOKUP(Table1[[#This Row],[Project_Grant ID]],Table5[],2,FALSE),"ID BLANK")</f>
        <v>ID BLANK</v>
      </c>
      <c r="M63" s="81"/>
      <c r="N63" s="83"/>
      <c r="O63" s="84"/>
      <c r="P63" s="85">
        <f t="shared" si="1"/>
        <v>0</v>
      </c>
      <c r="Q6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4" spans="2:28" ht="14.4" x14ac:dyDescent="0.3">
      <c r="B64" s="77"/>
      <c r="C64" s="78" t="str">
        <f>IFERROR(VLOOKUP(Table1[[#This Row],[Location ID]],Table2[],2,FALSE),"ID BLANK")</f>
        <v>ID BLANK</v>
      </c>
      <c r="D64"/>
      <c r="E64" s="78" t="str">
        <f>IFERROR(VLOOKUP(Table1[[#This Row],[Program ID]],Table3[],2,FALSE),"ID BLANK")</f>
        <v>ID BLANK</v>
      </c>
      <c r="F64" s="99"/>
      <c r="G64" s="78" t="str">
        <f>IFERROR(VLOOKUP(Table1[[#This Row],[Account ID]],Table4[],2,FALSE),"ID BLANK")</f>
        <v>ID BLANK</v>
      </c>
      <c r="H64" s="84"/>
      <c r="I64" s="25" t="str">
        <f>IFERROR(VLOOKUP(Table1[[#This Row],[Account ID]],Table4[],3,FALSE),"ID BLANK")</f>
        <v>ID BLANK</v>
      </c>
      <c r="J64" s="25" t="str">
        <f>Table1[[#This Row],[Account Type]]&amp;LEFT(Table1[[#This Row],[Restriction?]],1)</f>
        <v>ID BLANK</v>
      </c>
      <c r="K64" s="77"/>
      <c r="L64" s="78" t="str">
        <f>IFERROR(VLOOKUP(Table1[[#This Row],[Project_Grant ID]],Table5[],2,FALSE),"ID BLANK")</f>
        <v>ID BLANK</v>
      </c>
      <c r="M64" s="81"/>
      <c r="N64" s="83"/>
      <c r="O64" s="84"/>
      <c r="P64" s="85">
        <f t="shared" si="1"/>
        <v>0</v>
      </c>
      <c r="Q6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5" spans="2:28" ht="14.4" x14ac:dyDescent="0.3">
      <c r="B65" s="77"/>
      <c r="C65" s="78" t="str">
        <f>IFERROR(VLOOKUP(Table1[[#This Row],[Location ID]],Table2[],2,FALSE),"ID BLANK")</f>
        <v>ID BLANK</v>
      </c>
      <c r="D65"/>
      <c r="E65" s="78" t="str">
        <f>IFERROR(VLOOKUP(Table1[[#This Row],[Program ID]],Table3[],2,FALSE),"ID BLANK")</f>
        <v>ID BLANK</v>
      </c>
      <c r="F65" s="99"/>
      <c r="G65" s="78" t="str">
        <f>IFERROR(VLOOKUP(Table1[[#This Row],[Account ID]],Table4[],2,FALSE),"ID BLANK")</f>
        <v>ID BLANK</v>
      </c>
      <c r="H65" s="84"/>
      <c r="I65" s="25" t="str">
        <f>IFERROR(VLOOKUP(Table1[[#This Row],[Account ID]],Table4[],3,FALSE),"ID BLANK")</f>
        <v>ID BLANK</v>
      </c>
      <c r="J65" s="25" t="str">
        <f>Table1[[#This Row],[Account Type]]&amp;LEFT(Table1[[#This Row],[Restriction?]],1)</f>
        <v>ID BLANK</v>
      </c>
      <c r="K65" s="77"/>
      <c r="L65" s="78" t="str">
        <f>IFERROR(VLOOKUP(Table1[[#This Row],[Project_Grant ID]],Table5[],2,FALSE),"ID BLANK")</f>
        <v>ID BLANK</v>
      </c>
      <c r="M65" s="81"/>
      <c r="N65" s="83"/>
      <c r="O65" s="84"/>
      <c r="P65" s="85">
        <f t="shared" si="1"/>
        <v>0</v>
      </c>
      <c r="Q6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6" spans="2:28" ht="14.4" x14ac:dyDescent="0.3">
      <c r="B66" s="77"/>
      <c r="C66" s="78" t="str">
        <f>IFERROR(VLOOKUP(Table1[[#This Row],[Location ID]],Table2[],2,FALSE),"ID BLANK")</f>
        <v>ID BLANK</v>
      </c>
      <c r="D66"/>
      <c r="E66" s="78" t="str">
        <f>IFERROR(VLOOKUP(Table1[[#This Row],[Program ID]],Table3[],2,FALSE),"ID BLANK")</f>
        <v>ID BLANK</v>
      </c>
      <c r="F66" s="99"/>
      <c r="G66" s="78" t="str">
        <f>IFERROR(VLOOKUP(Table1[[#This Row],[Account ID]],Table4[],2,FALSE),"ID BLANK")</f>
        <v>ID BLANK</v>
      </c>
      <c r="H66" s="84"/>
      <c r="I66" s="25" t="str">
        <f>IFERROR(VLOOKUP(Table1[[#This Row],[Account ID]],Table4[],3,FALSE),"ID BLANK")</f>
        <v>ID BLANK</v>
      </c>
      <c r="J66" s="25" t="str">
        <f>Table1[[#This Row],[Account Type]]&amp;LEFT(Table1[[#This Row],[Restriction?]],1)</f>
        <v>ID BLANK</v>
      </c>
      <c r="K66" s="77"/>
      <c r="L66" s="78" t="str">
        <f>IFERROR(VLOOKUP(Table1[[#This Row],[Project_Grant ID]],Table5[],2,FALSE),"ID BLANK")</f>
        <v>ID BLANK</v>
      </c>
      <c r="M66" s="81"/>
      <c r="N66" s="83"/>
      <c r="O66" s="84"/>
      <c r="P66" s="85">
        <f t="shared" si="1"/>
        <v>0</v>
      </c>
      <c r="Q6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7" spans="2:28" ht="14.4" x14ac:dyDescent="0.3">
      <c r="B67" s="77"/>
      <c r="C67" s="78" t="str">
        <f>IFERROR(VLOOKUP(Table1[[#This Row],[Location ID]],Table2[],2,FALSE),"ID BLANK")</f>
        <v>ID BLANK</v>
      </c>
      <c r="D67"/>
      <c r="E67" s="78" t="str">
        <f>IFERROR(VLOOKUP(Table1[[#This Row],[Program ID]],Table3[],2,FALSE),"ID BLANK")</f>
        <v>ID BLANK</v>
      </c>
      <c r="F67" s="99"/>
      <c r="G67" s="78" t="str">
        <f>IFERROR(VLOOKUP(Table1[[#This Row],[Account ID]],Table4[],2,FALSE),"ID BLANK")</f>
        <v>ID BLANK</v>
      </c>
      <c r="H67" s="84"/>
      <c r="I67" s="25" t="str">
        <f>IFERROR(VLOOKUP(Table1[[#This Row],[Account ID]],Table4[],3,FALSE),"ID BLANK")</f>
        <v>ID BLANK</v>
      </c>
      <c r="J67" s="25" t="str">
        <f>Table1[[#This Row],[Account Type]]&amp;LEFT(Table1[[#This Row],[Restriction?]],1)</f>
        <v>ID BLANK</v>
      </c>
      <c r="K67" s="77"/>
      <c r="L67" s="78" t="str">
        <f>IFERROR(VLOOKUP(Table1[[#This Row],[Project_Grant ID]],Table5[],2,FALSE),"ID BLANK")</f>
        <v>ID BLANK</v>
      </c>
      <c r="M67" s="81"/>
      <c r="N67" s="83"/>
      <c r="O67" s="84"/>
      <c r="P67" s="85">
        <f t="shared" si="1"/>
        <v>0</v>
      </c>
      <c r="Q6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8" spans="2:28" ht="14.4" x14ac:dyDescent="0.3">
      <c r="B68" s="77"/>
      <c r="C68" s="78" t="str">
        <f>IFERROR(VLOOKUP(Table1[[#This Row],[Location ID]],Table2[],2,FALSE),"ID BLANK")</f>
        <v>ID BLANK</v>
      </c>
      <c r="D68"/>
      <c r="E68" s="78" t="str">
        <f>IFERROR(VLOOKUP(Table1[[#This Row],[Program ID]],Table3[],2,FALSE),"ID BLANK")</f>
        <v>ID BLANK</v>
      </c>
      <c r="F68" s="99"/>
      <c r="G68" s="78" t="str">
        <f>IFERROR(VLOOKUP(Table1[[#This Row],[Account ID]],Table4[],2,FALSE),"ID BLANK")</f>
        <v>ID BLANK</v>
      </c>
      <c r="H68" s="84"/>
      <c r="I68" s="25" t="str">
        <f>IFERROR(VLOOKUP(Table1[[#This Row],[Account ID]],Table4[],3,FALSE),"ID BLANK")</f>
        <v>ID BLANK</v>
      </c>
      <c r="J68" s="25" t="str">
        <f>Table1[[#This Row],[Account Type]]&amp;LEFT(Table1[[#This Row],[Restriction?]],1)</f>
        <v>ID BLANK</v>
      </c>
      <c r="K68" s="77"/>
      <c r="L68" s="78" t="str">
        <f>IFERROR(VLOOKUP(Table1[[#This Row],[Project_Grant ID]],Table5[],2,FALSE),"ID BLANK")</f>
        <v>ID BLANK</v>
      </c>
      <c r="M68" s="81"/>
      <c r="N68" s="83"/>
      <c r="O68" s="84"/>
      <c r="P68" s="85">
        <f t="shared" si="1"/>
        <v>0</v>
      </c>
      <c r="Q6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69" spans="2:28" ht="14.4" x14ac:dyDescent="0.3">
      <c r="B69" s="77"/>
      <c r="C69" s="78" t="str">
        <f>IFERROR(VLOOKUP(Table1[[#This Row],[Location ID]],Table2[],2,FALSE),"ID BLANK")</f>
        <v>ID BLANK</v>
      </c>
      <c r="D69"/>
      <c r="E69" s="78" t="str">
        <f>IFERROR(VLOOKUP(Table1[[#This Row],[Program ID]],Table3[],2,FALSE),"ID BLANK")</f>
        <v>ID BLANK</v>
      </c>
      <c r="F69" s="99"/>
      <c r="G69" s="78" t="str">
        <f>IFERROR(VLOOKUP(Table1[[#This Row],[Account ID]],Table4[],2,FALSE),"ID BLANK")</f>
        <v>ID BLANK</v>
      </c>
      <c r="H69" s="84"/>
      <c r="I69" s="25" t="str">
        <f>IFERROR(VLOOKUP(Table1[[#This Row],[Account ID]],Table4[],3,FALSE),"ID BLANK")</f>
        <v>ID BLANK</v>
      </c>
      <c r="J69" s="25" t="str">
        <f>Table1[[#This Row],[Account Type]]&amp;LEFT(Table1[[#This Row],[Restriction?]],1)</f>
        <v>ID BLANK</v>
      </c>
      <c r="K69" s="77"/>
      <c r="L69" s="78" t="str">
        <f>IFERROR(VLOOKUP(Table1[[#This Row],[Project_Grant ID]],Table5[],2,FALSE),"ID BLANK")</f>
        <v>ID BLANK</v>
      </c>
      <c r="M69" s="81"/>
      <c r="N69" s="83"/>
      <c r="O69" s="84"/>
      <c r="P69" s="85">
        <f t="shared" si="1"/>
        <v>0</v>
      </c>
      <c r="Q6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0" spans="2:28" ht="14.4" x14ac:dyDescent="0.3">
      <c r="B70" s="77"/>
      <c r="C70" s="78" t="str">
        <f>IFERROR(VLOOKUP(Table1[[#This Row],[Location ID]],Table2[],2,FALSE),"ID BLANK")</f>
        <v>ID BLANK</v>
      </c>
      <c r="D70"/>
      <c r="E70" s="78" t="str">
        <f>IFERROR(VLOOKUP(Table1[[#This Row],[Program ID]],Table3[],2,FALSE),"ID BLANK")</f>
        <v>ID BLANK</v>
      </c>
      <c r="F70" s="99"/>
      <c r="G70" s="78" t="str">
        <f>IFERROR(VLOOKUP(Table1[[#This Row],[Account ID]],Table4[],2,FALSE),"ID BLANK")</f>
        <v>ID BLANK</v>
      </c>
      <c r="H70" s="84"/>
      <c r="I70" s="25" t="str">
        <f>IFERROR(VLOOKUP(Table1[[#This Row],[Account ID]],Table4[],3,FALSE),"ID BLANK")</f>
        <v>ID BLANK</v>
      </c>
      <c r="J70" s="25" t="str">
        <f>Table1[[#This Row],[Account Type]]&amp;LEFT(Table1[[#This Row],[Restriction?]],1)</f>
        <v>ID BLANK</v>
      </c>
      <c r="K70" s="77"/>
      <c r="L70" s="78" t="str">
        <f>IFERROR(VLOOKUP(Table1[[#This Row],[Project_Grant ID]],Table5[],2,FALSE),"ID BLANK")</f>
        <v>ID BLANK</v>
      </c>
      <c r="M70" s="81"/>
      <c r="N70" s="83"/>
      <c r="O70" s="84"/>
      <c r="P70" s="85">
        <f t="shared" si="1"/>
        <v>0</v>
      </c>
      <c r="Q7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1" spans="2:28" ht="14.4" x14ac:dyDescent="0.3">
      <c r="B71" s="77"/>
      <c r="C71" s="78" t="str">
        <f>IFERROR(VLOOKUP(Table1[[#This Row],[Location ID]],Table2[],2,FALSE),"ID BLANK")</f>
        <v>ID BLANK</v>
      </c>
      <c r="D71"/>
      <c r="E71" s="78" t="str">
        <f>IFERROR(VLOOKUP(Table1[[#This Row],[Program ID]],Table3[],2,FALSE),"ID BLANK")</f>
        <v>ID BLANK</v>
      </c>
      <c r="F71" s="99"/>
      <c r="G71" s="78" t="str">
        <f>IFERROR(VLOOKUP(Table1[[#This Row],[Account ID]],Table4[],2,FALSE),"ID BLANK")</f>
        <v>ID BLANK</v>
      </c>
      <c r="H71" s="84"/>
      <c r="I71" s="25" t="str">
        <f>IFERROR(VLOOKUP(Table1[[#This Row],[Account ID]],Table4[],3,FALSE),"ID BLANK")</f>
        <v>ID BLANK</v>
      </c>
      <c r="J71" s="25" t="str">
        <f>Table1[[#This Row],[Account Type]]&amp;LEFT(Table1[[#This Row],[Restriction?]],1)</f>
        <v>ID BLANK</v>
      </c>
      <c r="K71" s="77"/>
      <c r="L71" s="78" t="str">
        <f>IFERROR(VLOOKUP(Table1[[#This Row],[Project_Grant ID]],Table5[],2,FALSE),"ID BLANK")</f>
        <v>ID BLANK</v>
      </c>
      <c r="M71" s="81"/>
      <c r="N71" s="83"/>
      <c r="O71" s="84"/>
      <c r="P71" s="85">
        <f t="shared" si="1"/>
        <v>0</v>
      </c>
      <c r="Q7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2" spans="2:28" ht="14.4" x14ac:dyDescent="0.3">
      <c r="B72" s="77"/>
      <c r="C72" s="78" t="str">
        <f>IFERROR(VLOOKUP(Table1[[#This Row],[Location ID]],Table2[],2,FALSE),"ID BLANK")</f>
        <v>ID BLANK</v>
      </c>
      <c r="D72"/>
      <c r="E72" s="78" t="str">
        <f>IFERROR(VLOOKUP(Table1[[#This Row],[Program ID]],Table3[],2,FALSE),"ID BLANK")</f>
        <v>ID BLANK</v>
      </c>
      <c r="F72" s="99"/>
      <c r="G72" s="78" t="str">
        <f>IFERROR(VLOOKUP(Table1[[#This Row],[Account ID]],Table4[],2,FALSE),"ID BLANK")</f>
        <v>ID BLANK</v>
      </c>
      <c r="H72" s="84"/>
      <c r="I72" s="25" t="str">
        <f>IFERROR(VLOOKUP(Table1[[#This Row],[Account ID]],Table4[],3,FALSE),"ID BLANK")</f>
        <v>ID BLANK</v>
      </c>
      <c r="J72" s="25" t="str">
        <f>Table1[[#This Row],[Account Type]]&amp;LEFT(Table1[[#This Row],[Restriction?]],1)</f>
        <v>ID BLANK</v>
      </c>
      <c r="K72" s="77"/>
      <c r="L72" s="78" t="str">
        <f>IFERROR(VLOOKUP(Table1[[#This Row],[Project_Grant ID]],Table5[],2,FALSE),"ID BLANK")</f>
        <v>ID BLANK</v>
      </c>
      <c r="M72" s="81"/>
      <c r="N72" s="83"/>
      <c r="O72" s="84"/>
      <c r="P72" s="85">
        <f t="shared" si="1"/>
        <v>0</v>
      </c>
      <c r="Q7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3" spans="2:28" ht="14.4" x14ac:dyDescent="0.3">
      <c r="B73" s="77"/>
      <c r="C73" s="78" t="str">
        <f>IFERROR(VLOOKUP(Table1[[#This Row],[Location ID]],Table2[],2,FALSE),"ID BLANK")</f>
        <v>ID BLANK</v>
      </c>
      <c r="D73"/>
      <c r="E73" s="78" t="str">
        <f>IFERROR(VLOOKUP(Table1[[#This Row],[Program ID]],Table3[],2,FALSE),"ID BLANK")</f>
        <v>ID BLANK</v>
      </c>
      <c r="F73" s="99"/>
      <c r="G73" s="78" t="str">
        <f>IFERROR(VLOOKUP(Table1[[#This Row],[Account ID]],Table4[],2,FALSE),"ID BLANK")</f>
        <v>ID BLANK</v>
      </c>
      <c r="H73" s="84"/>
      <c r="I73" s="25" t="str">
        <f>IFERROR(VLOOKUP(Table1[[#This Row],[Account ID]],Table4[],3,FALSE),"ID BLANK")</f>
        <v>ID BLANK</v>
      </c>
      <c r="J73" s="25" t="str">
        <f>Table1[[#This Row],[Account Type]]&amp;LEFT(Table1[[#This Row],[Restriction?]],1)</f>
        <v>ID BLANK</v>
      </c>
      <c r="K73" s="77"/>
      <c r="L73" s="78" t="str">
        <f>IFERROR(VLOOKUP(Table1[[#This Row],[Project_Grant ID]],Table5[],2,FALSE),"ID BLANK")</f>
        <v>ID BLANK</v>
      </c>
      <c r="M73" s="81"/>
      <c r="N73" s="83"/>
      <c r="O73" s="84"/>
      <c r="P73" s="85">
        <f t="shared" si="1"/>
        <v>0</v>
      </c>
      <c r="Q7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4" spans="2:28" ht="14.4" x14ac:dyDescent="0.3">
      <c r="B74" s="77"/>
      <c r="C74" s="78" t="str">
        <f>IFERROR(VLOOKUP(Table1[[#This Row],[Location ID]],Table2[],2,FALSE),"ID BLANK")</f>
        <v>ID BLANK</v>
      </c>
      <c r="D74"/>
      <c r="E74" s="78" t="str">
        <f>IFERROR(VLOOKUP(Table1[[#This Row],[Program ID]],Table3[],2,FALSE),"ID BLANK")</f>
        <v>ID BLANK</v>
      </c>
      <c r="F74" s="99"/>
      <c r="G74" s="78" t="str">
        <f>IFERROR(VLOOKUP(Table1[[#This Row],[Account ID]],Table4[],2,FALSE),"ID BLANK")</f>
        <v>ID BLANK</v>
      </c>
      <c r="H74" s="84"/>
      <c r="I74" s="25" t="str">
        <f>IFERROR(VLOOKUP(Table1[[#This Row],[Account ID]],Table4[],3,FALSE),"ID BLANK")</f>
        <v>ID BLANK</v>
      </c>
      <c r="J74" s="25" t="str">
        <f>Table1[[#This Row],[Account Type]]&amp;LEFT(Table1[[#This Row],[Restriction?]],1)</f>
        <v>ID BLANK</v>
      </c>
      <c r="K74" s="77"/>
      <c r="L74" s="78" t="str">
        <f>IFERROR(VLOOKUP(Table1[[#This Row],[Project_Grant ID]],Table5[],2,FALSE),"ID BLANK")</f>
        <v>ID BLANK</v>
      </c>
      <c r="M74" s="81"/>
      <c r="N74" s="83"/>
      <c r="O74" s="84"/>
      <c r="P74" s="85">
        <f t="shared" si="1"/>
        <v>0</v>
      </c>
      <c r="Q7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5" spans="2:28" ht="14.4" x14ac:dyDescent="0.3">
      <c r="B75" s="77"/>
      <c r="C75" s="78" t="str">
        <f>IFERROR(VLOOKUP(Table1[[#This Row],[Location ID]],Table2[],2,FALSE),"ID BLANK")</f>
        <v>ID BLANK</v>
      </c>
      <c r="D75"/>
      <c r="E75" s="78" t="str">
        <f>IFERROR(VLOOKUP(Table1[[#This Row],[Program ID]],Table3[],2,FALSE),"ID BLANK")</f>
        <v>ID BLANK</v>
      </c>
      <c r="F75" s="99"/>
      <c r="G75" s="78" t="str">
        <f>IFERROR(VLOOKUP(Table1[[#This Row],[Account ID]],Table4[],2,FALSE),"ID BLANK")</f>
        <v>ID BLANK</v>
      </c>
      <c r="H75" s="84"/>
      <c r="I75" s="25" t="str">
        <f>IFERROR(VLOOKUP(Table1[[#This Row],[Account ID]],Table4[],3,FALSE),"ID BLANK")</f>
        <v>ID BLANK</v>
      </c>
      <c r="J75" s="25" t="str">
        <f>Table1[[#This Row],[Account Type]]&amp;LEFT(Table1[[#This Row],[Restriction?]],1)</f>
        <v>ID BLANK</v>
      </c>
      <c r="K75" s="77"/>
      <c r="L75" s="78" t="str">
        <f>IFERROR(VLOOKUP(Table1[[#This Row],[Project_Grant ID]],Table5[],2,FALSE),"ID BLANK")</f>
        <v>ID BLANK</v>
      </c>
      <c r="M75" s="81"/>
      <c r="N75" s="83"/>
      <c r="O75" s="84"/>
      <c r="P75" s="85">
        <f t="shared" ref="P75:P106" si="2">N75-SUM(Q75:AB75)</f>
        <v>0</v>
      </c>
      <c r="Q7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6" spans="2:28" ht="14.4" x14ac:dyDescent="0.3">
      <c r="B76" s="77"/>
      <c r="C76" s="78" t="str">
        <f>IFERROR(VLOOKUP(Table1[[#This Row],[Location ID]],Table2[],2,FALSE),"ID BLANK")</f>
        <v>ID BLANK</v>
      </c>
      <c r="D76"/>
      <c r="E76" s="78" t="str">
        <f>IFERROR(VLOOKUP(Table1[[#This Row],[Program ID]],Table3[],2,FALSE),"ID BLANK")</f>
        <v>ID BLANK</v>
      </c>
      <c r="F76" s="99"/>
      <c r="G76" s="78" t="str">
        <f>IFERROR(VLOOKUP(Table1[[#This Row],[Account ID]],Table4[],2,FALSE),"ID BLANK")</f>
        <v>ID BLANK</v>
      </c>
      <c r="H76" s="84"/>
      <c r="I76" s="25" t="str">
        <f>IFERROR(VLOOKUP(Table1[[#This Row],[Account ID]],Table4[],3,FALSE),"ID BLANK")</f>
        <v>ID BLANK</v>
      </c>
      <c r="J76" s="25" t="str">
        <f>Table1[[#This Row],[Account Type]]&amp;LEFT(Table1[[#This Row],[Restriction?]],1)</f>
        <v>ID BLANK</v>
      </c>
      <c r="K76" s="77"/>
      <c r="L76" s="78" t="str">
        <f>IFERROR(VLOOKUP(Table1[[#This Row],[Project_Grant ID]],Table5[],2,FALSE),"ID BLANK")</f>
        <v>ID BLANK</v>
      </c>
      <c r="M76" s="81"/>
      <c r="N76" s="83"/>
      <c r="O76" s="84"/>
      <c r="P76" s="85">
        <f t="shared" si="2"/>
        <v>0</v>
      </c>
      <c r="Q7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7" spans="2:28" ht="14.4" x14ac:dyDescent="0.3">
      <c r="B77" s="77"/>
      <c r="C77" s="78" t="str">
        <f>IFERROR(VLOOKUP(Table1[[#This Row],[Location ID]],Table2[],2,FALSE),"ID BLANK")</f>
        <v>ID BLANK</v>
      </c>
      <c r="D77"/>
      <c r="E77" s="78" t="str">
        <f>IFERROR(VLOOKUP(Table1[[#This Row],[Program ID]],Table3[],2,FALSE),"ID BLANK")</f>
        <v>ID BLANK</v>
      </c>
      <c r="F77" s="99"/>
      <c r="G77" s="78" t="str">
        <f>IFERROR(VLOOKUP(Table1[[#This Row],[Account ID]],Table4[],2,FALSE),"ID BLANK")</f>
        <v>ID BLANK</v>
      </c>
      <c r="H77" s="84"/>
      <c r="I77" s="25" t="str">
        <f>IFERROR(VLOOKUP(Table1[[#This Row],[Account ID]],Table4[],3,FALSE),"ID BLANK")</f>
        <v>ID BLANK</v>
      </c>
      <c r="J77" s="25" t="str">
        <f>Table1[[#This Row],[Account Type]]&amp;LEFT(Table1[[#This Row],[Restriction?]],1)</f>
        <v>ID BLANK</v>
      </c>
      <c r="K77" s="77"/>
      <c r="L77" s="78" t="str">
        <f>IFERROR(VLOOKUP(Table1[[#This Row],[Project_Grant ID]],Table5[],2,FALSE),"ID BLANK")</f>
        <v>ID BLANK</v>
      </c>
      <c r="M77" s="81"/>
      <c r="N77" s="83"/>
      <c r="O77" s="84"/>
      <c r="P77" s="85">
        <f t="shared" si="2"/>
        <v>0</v>
      </c>
      <c r="Q7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8" spans="2:28" ht="14.4" x14ac:dyDescent="0.3">
      <c r="B78" s="77"/>
      <c r="C78" s="78" t="str">
        <f>IFERROR(VLOOKUP(Table1[[#This Row],[Location ID]],Table2[],2,FALSE),"ID BLANK")</f>
        <v>ID BLANK</v>
      </c>
      <c r="D78"/>
      <c r="E78" s="78" t="str">
        <f>IFERROR(VLOOKUP(Table1[[#This Row],[Program ID]],Table3[],2,FALSE),"ID BLANK")</f>
        <v>ID BLANK</v>
      </c>
      <c r="F78" s="99"/>
      <c r="G78" s="78" t="str">
        <f>IFERROR(VLOOKUP(Table1[[#This Row],[Account ID]],Table4[],2,FALSE),"ID BLANK")</f>
        <v>ID BLANK</v>
      </c>
      <c r="H78" s="84"/>
      <c r="I78" s="25" t="str">
        <f>IFERROR(VLOOKUP(Table1[[#This Row],[Account ID]],Table4[],3,FALSE),"ID BLANK")</f>
        <v>ID BLANK</v>
      </c>
      <c r="J78" s="25" t="str">
        <f>Table1[[#This Row],[Account Type]]&amp;LEFT(Table1[[#This Row],[Restriction?]],1)</f>
        <v>ID BLANK</v>
      </c>
      <c r="K78" s="77"/>
      <c r="L78" s="78" t="str">
        <f>IFERROR(VLOOKUP(Table1[[#This Row],[Project_Grant ID]],Table5[],2,FALSE),"ID BLANK")</f>
        <v>ID BLANK</v>
      </c>
      <c r="M78" s="81"/>
      <c r="N78" s="83"/>
      <c r="O78" s="84"/>
      <c r="P78" s="85">
        <f t="shared" si="2"/>
        <v>0</v>
      </c>
      <c r="Q7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79" spans="2:28" ht="14.4" x14ac:dyDescent="0.3">
      <c r="B79" s="77"/>
      <c r="C79" s="78" t="str">
        <f>IFERROR(VLOOKUP(Table1[[#This Row],[Location ID]],Table2[],2,FALSE),"ID BLANK")</f>
        <v>ID BLANK</v>
      </c>
      <c r="D79"/>
      <c r="E79" s="78" t="str">
        <f>IFERROR(VLOOKUP(Table1[[#This Row],[Program ID]],Table3[],2,FALSE),"ID BLANK")</f>
        <v>ID BLANK</v>
      </c>
      <c r="F79" s="99"/>
      <c r="G79" s="78" t="str">
        <f>IFERROR(VLOOKUP(Table1[[#This Row],[Account ID]],Table4[],2,FALSE),"ID BLANK")</f>
        <v>ID BLANK</v>
      </c>
      <c r="H79" s="84"/>
      <c r="I79" s="25" t="str">
        <f>IFERROR(VLOOKUP(Table1[[#This Row],[Account ID]],Table4[],3,FALSE),"ID BLANK")</f>
        <v>ID BLANK</v>
      </c>
      <c r="J79" s="25" t="str">
        <f>Table1[[#This Row],[Account Type]]&amp;LEFT(Table1[[#This Row],[Restriction?]],1)</f>
        <v>ID BLANK</v>
      </c>
      <c r="K79" s="77"/>
      <c r="L79" s="78" t="str">
        <f>IFERROR(VLOOKUP(Table1[[#This Row],[Project_Grant ID]],Table5[],2,FALSE),"ID BLANK")</f>
        <v>ID BLANK</v>
      </c>
      <c r="M79" s="81"/>
      <c r="N79" s="83"/>
      <c r="O79" s="84"/>
      <c r="P79" s="85">
        <f t="shared" si="2"/>
        <v>0</v>
      </c>
      <c r="Q7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0" spans="2:28" ht="14.4" x14ac:dyDescent="0.3">
      <c r="B80" s="77"/>
      <c r="C80" s="78" t="str">
        <f>IFERROR(VLOOKUP(Table1[[#This Row],[Location ID]],Table2[],2,FALSE),"ID BLANK")</f>
        <v>ID BLANK</v>
      </c>
      <c r="D80"/>
      <c r="E80" s="78" t="str">
        <f>IFERROR(VLOOKUP(Table1[[#This Row],[Program ID]],Table3[],2,FALSE),"ID BLANK")</f>
        <v>ID BLANK</v>
      </c>
      <c r="F80" s="99"/>
      <c r="G80" s="78" t="str">
        <f>IFERROR(VLOOKUP(Table1[[#This Row],[Account ID]],Table4[],2,FALSE),"ID BLANK")</f>
        <v>ID BLANK</v>
      </c>
      <c r="H80" s="84"/>
      <c r="I80" s="25" t="str">
        <f>IFERROR(VLOOKUP(Table1[[#This Row],[Account ID]],Table4[],3,FALSE),"ID BLANK")</f>
        <v>ID BLANK</v>
      </c>
      <c r="J80" s="25" t="str">
        <f>Table1[[#This Row],[Account Type]]&amp;LEFT(Table1[[#This Row],[Restriction?]],1)</f>
        <v>ID BLANK</v>
      </c>
      <c r="K80" s="77"/>
      <c r="L80" s="78" t="str">
        <f>IFERROR(VLOOKUP(Table1[[#This Row],[Project_Grant ID]],Table5[],2,FALSE),"ID BLANK")</f>
        <v>ID BLANK</v>
      </c>
      <c r="M80" s="81"/>
      <c r="N80" s="83"/>
      <c r="O80" s="84"/>
      <c r="P80" s="85">
        <f t="shared" si="2"/>
        <v>0</v>
      </c>
      <c r="Q8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1" spans="2:28" ht="14.4" x14ac:dyDescent="0.3">
      <c r="B81" s="77"/>
      <c r="C81" s="78" t="str">
        <f>IFERROR(VLOOKUP(Table1[[#This Row],[Location ID]],Table2[],2,FALSE),"ID BLANK")</f>
        <v>ID BLANK</v>
      </c>
      <c r="D81"/>
      <c r="E81" s="78" t="str">
        <f>IFERROR(VLOOKUP(Table1[[#This Row],[Program ID]],Table3[],2,FALSE),"ID BLANK")</f>
        <v>ID BLANK</v>
      </c>
      <c r="F81" s="99"/>
      <c r="G81" s="78" t="str">
        <f>IFERROR(VLOOKUP(Table1[[#This Row],[Account ID]],Table4[],2,FALSE),"ID BLANK")</f>
        <v>ID BLANK</v>
      </c>
      <c r="H81" s="84"/>
      <c r="I81" s="25" t="str">
        <f>IFERROR(VLOOKUP(Table1[[#This Row],[Account ID]],Table4[],3,FALSE),"ID BLANK")</f>
        <v>ID BLANK</v>
      </c>
      <c r="J81" s="25" t="str">
        <f>Table1[[#This Row],[Account Type]]&amp;LEFT(Table1[[#This Row],[Restriction?]],1)</f>
        <v>ID BLANK</v>
      </c>
      <c r="K81" s="77"/>
      <c r="L81" s="78" t="str">
        <f>IFERROR(VLOOKUP(Table1[[#This Row],[Project_Grant ID]],Table5[],2,FALSE),"ID BLANK")</f>
        <v>ID BLANK</v>
      </c>
      <c r="M81" s="81"/>
      <c r="N81" s="83"/>
      <c r="O81" s="84"/>
      <c r="P81" s="85">
        <f t="shared" si="2"/>
        <v>0</v>
      </c>
      <c r="Q8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2" spans="2:28" ht="14.4" x14ac:dyDescent="0.3">
      <c r="B82" s="77"/>
      <c r="C82" s="78" t="str">
        <f>IFERROR(VLOOKUP(Table1[[#This Row],[Location ID]],Table2[],2,FALSE),"ID BLANK")</f>
        <v>ID BLANK</v>
      </c>
      <c r="D82"/>
      <c r="E82" s="78" t="str">
        <f>IFERROR(VLOOKUP(Table1[[#This Row],[Program ID]],Table3[],2,FALSE),"ID BLANK")</f>
        <v>ID BLANK</v>
      </c>
      <c r="F82" s="99"/>
      <c r="G82" s="78" t="str">
        <f>IFERROR(VLOOKUP(Table1[[#This Row],[Account ID]],Table4[],2,FALSE),"ID BLANK")</f>
        <v>ID BLANK</v>
      </c>
      <c r="H82" s="84"/>
      <c r="I82" s="25" t="str">
        <f>IFERROR(VLOOKUP(Table1[[#This Row],[Account ID]],Table4[],3,FALSE),"ID BLANK")</f>
        <v>ID BLANK</v>
      </c>
      <c r="J82" s="25" t="str">
        <f>Table1[[#This Row],[Account Type]]&amp;LEFT(Table1[[#This Row],[Restriction?]],1)</f>
        <v>ID BLANK</v>
      </c>
      <c r="K82" s="77"/>
      <c r="L82" s="78" t="str">
        <f>IFERROR(VLOOKUP(Table1[[#This Row],[Project_Grant ID]],Table5[],2,FALSE),"ID BLANK")</f>
        <v>ID BLANK</v>
      </c>
      <c r="M82" s="81"/>
      <c r="N82" s="83"/>
      <c r="O82" s="84"/>
      <c r="P82" s="85">
        <f t="shared" si="2"/>
        <v>0</v>
      </c>
      <c r="Q8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3" spans="2:28" ht="14.4" x14ac:dyDescent="0.3">
      <c r="B83" s="77"/>
      <c r="C83" s="78" t="str">
        <f>IFERROR(VLOOKUP(Table1[[#This Row],[Location ID]],Table2[],2,FALSE),"ID BLANK")</f>
        <v>ID BLANK</v>
      </c>
      <c r="D83"/>
      <c r="E83" s="78" t="str">
        <f>IFERROR(VLOOKUP(Table1[[#This Row],[Program ID]],Table3[],2,FALSE),"ID BLANK")</f>
        <v>ID BLANK</v>
      </c>
      <c r="F83" s="99"/>
      <c r="G83" s="78" t="str">
        <f>IFERROR(VLOOKUP(Table1[[#This Row],[Account ID]],Table4[],2,FALSE),"ID BLANK")</f>
        <v>ID BLANK</v>
      </c>
      <c r="H83" s="84"/>
      <c r="I83" s="25" t="str">
        <f>IFERROR(VLOOKUP(Table1[[#This Row],[Account ID]],Table4[],3,FALSE),"ID BLANK")</f>
        <v>ID BLANK</v>
      </c>
      <c r="J83" s="25" t="str">
        <f>Table1[[#This Row],[Account Type]]&amp;LEFT(Table1[[#This Row],[Restriction?]],1)</f>
        <v>ID BLANK</v>
      </c>
      <c r="K83" s="77"/>
      <c r="L83" s="78" t="str">
        <f>IFERROR(VLOOKUP(Table1[[#This Row],[Project_Grant ID]],Table5[],2,FALSE),"ID BLANK")</f>
        <v>ID BLANK</v>
      </c>
      <c r="M83" s="81"/>
      <c r="N83" s="83"/>
      <c r="O83" s="84"/>
      <c r="P83" s="85">
        <f t="shared" si="2"/>
        <v>0</v>
      </c>
      <c r="Q8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4" spans="2:28" ht="14.4" x14ac:dyDescent="0.3">
      <c r="B84" s="77"/>
      <c r="C84" s="78" t="str">
        <f>IFERROR(VLOOKUP(Table1[[#This Row],[Location ID]],Table2[],2,FALSE),"ID BLANK")</f>
        <v>ID BLANK</v>
      </c>
      <c r="D84"/>
      <c r="E84" s="78" t="str">
        <f>IFERROR(VLOOKUP(Table1[[#This Row],[Program ID]],Table3[],2,FALSE),"ID BLANK")</f>
        <v>ID BLANK</v>
      </c>
      <c r="F84" s="99"/>
      <c r="G84" s="78" t="str">
        <f>IFERROR(VLOOKUP(Table1[[#This Row],[Account ID]],Table4[],2,FALSE),"ID BLANK")</f>
        <v>ID BLANK</v>
      </c>
      <c r="H84" s="84"/>
      <c r="I84" s="25" t="str">
        <f>IFERROR(VLOOKUP(Table1[[#This Row],[Account ID]],Table4[],3,FALSE),"ID BLANK")</f>
        <v>ID BLANK</v>
      </c>
      <c r="J84" s="25" t="str">
        <f>Table1[[#This Row],[Account Type]]&amp;LEFT(Table1[[#This Row],[Restriction?]],1)</f>
        <v>ID BLANK</v>
      </c>
      <c r="K84" s="77"/>
      <c r="L84" s="78" t="str">
        <f>IFERROR(VLOOKUP(Table1[[#This Row],[Project_Grant ID]],Table5[],2,FALSE),"ID BLANK")</f>
        <v>ID BLANK</v>
      </c>
      <c r="M84" s="81"/>
      <c r="N84" s="83"/>
      <c r="O84" s="84"/>
      <c r="P84" s="85">
        <f t="shared" si="2"/>
        <v>0</v>
      </c>
      <c r="Q8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5" spans="2:28" ht="14.4" x14ac:dyDescent="0.3">
      <c r="B85" s="77"/>
      <c r="C85" s="78" t="str">
        <f>IFERROR(VLOOKUP(Table1[[#This Row],[Location ID]],Table2[],2,FALSE),"ID BLANK")</f>
        <v>ID BLANK</v>
      </c>
      <c r="D85"/>
      <c r="E85" s="78" t="str">
        <f>IFERROR(VLOOKUP(Table1[[#This Row],[Program ID]],Table3[],2,FALSE),"ID BLANK")</f>
        <v>ID BLANK</v>
      </c>
      <c r="F85" s="99"/>
      <c r="G85" s="78" t="str">
        <f>IFERROR(VLOOKUP(Table1[[#This Row],[Account ID]],Table4[],2,FALSE),"ID BLANK")</f>
        <v>ID BLANK</v>
      </c>
      <c r="H85" s="84"/>
      <c r="I85" s="25" t="str">
        <f>IFERROR(VLOOKUP(Table1[[#This Row],[Account ID]],Table4[],3,FALSE),"ID BLANK")</f>
        <v>ID BLANK</v>
      </c>
      <c r="J85" s="25" t="str">
        <f>Table1[[#This Row],[Account Type]]&amp;LEFT(Table1[[#This Row],[Restriction?]],1)</f>
        <v>ID BLANK</v>
      </c>
      <c r="K85" s="77"/>
      <c r="L85" s="78" t="str">
        <f>IFERROR(VLOOKUP(Table1[[#This Row],[Project_Grant ID]],Table5[],2,FALSE),"ID BLANK")</f>
        <v>ID BLANK</v>
      </c>
      <c r="M85" s="81"/>
      <c r="N85" s="83"/>
      <c r="O85" s="84"/>
      <c r="P85" s="85">
        <f t="shared" si="2"/>
        <v>0</v>
      </c>
      <c r="Q8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6" spans="2:28" ht="14.4" x14ac:dyDescent="0.3">
      <c r="B86" s="77"/>
      <c r="C86" s="78" t="str">
        <f>IFERROR(VLOOKUP(Table1[[#This Row],[Location ID]],Table2[],2,FALSE),"ID BLANK")</f>
        <v>ID BLANK</v>
      </c>
      <c r="D86"/>
      <c r="E86" s="78" t="str">
        <f>IFERROR(VLOOKUP(Table1[[#This Row],[Program ID]],Table3[],2,FALSE),"ID BLANK")</f>
        <v>ID BLANK</v>
      </c>
      <c r="F86" s="99"/>
      <c r="G86" s="78" t="str">
        <f>IFERROR(VLOOKUP(Table1[[#This Row],[Account ID]],Table4[],2,FALSE),"ID BLANK")</f>
        <v>ID BLANK</v>
      </c>
      <c r="H86" s="84"/>
      <c r="I86" s="25" t="str">
        <f>IFERROR(VLOOKUP(Table1[[#This Row],[Account ID]],Table4[],3,FALSE),"ID BLANK")</f>
        <v>ID BLANK</v>
      </c>
      <c r="J86" s="25" t="str">
        <f>Table1[[#This Row],[Account Type]]&amp;LEFT(Table1[[#This Row],[Restriction?]],1)</f>
        <v>ID BLANK</v>
      </c>
      <c r="K86" s="77"/>
      <c r="L86" s="78" t="str">
        <f>IFERROR(VLOOKUP(Table1[[#This Row],[Project_Grant ID]],Table5[],2,FALSE),"ID BLANK")</f>
        <v>ID BLANK</v>
      </c>
      <c r="M86" s="81"/>
      <c r="N86" s="83"/>
      <c r="O86" s="84"/>
      <c r="P86" s="85">
        <f t="shared" si="2"/>
        <v>0</v>
      </c>
      <c r="Q8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7" spans="2:28" ht="14.4" x14ac:dyDescent="0.3">
      <c r="B87" s="77"/>
      <c r="C87" s="78" t="str">
        <f>IFERROR(VLOOKUP(Table1[[#This Row],[Location ID]],Table2[],2,FALSE),"ID BLANK")</f>
        <v>ID BLANK</v>
      </c>
      <c r="D87"/>
      <c r="E87" s="78" t="str">
        <f>IFERROR(VLOOKUP(Table1[[#This Row],[Program ID]],Table3[],2,FALSE),"ID BLANK")</f>
        <v>ID BLANK</v>
      </c>
      <c r="F87" s="99"/>
      <c r="G87" s="78" t="str">
        <f>IFERROR(VLOOKUP(Table1[[#This Row],[Account ID]],Table4[],2,FALSE),"ID BLANK")</f>
        <v>ID BLANK</v>
      </c>
      <c r="H87" s="84"/>
      <c r="I87" s="25" t="str">
        <f>IFERROR(VLOOKUP(Table1[[#This Row],[Account ID]],Table4[],3,FALSE),"ID BLANK")</f>
        <v>ID BLANK</v>
      </c>
      <c r="J87" s="25" t="str">
        <f>Table1[[#This Row],[Account Type]]&amp;LEFT(Table1[[#This Row],[Restriction?]],1)</f>
        <v>ID BLANK</v>
      </c>
      <c r="K87" s="77"/>
      <c r="L87" s="78" t="str">
        <f>IFERROR(VLOOKUP(Table1[[#This Row],[Project_Grant ID]],Table5[],2,FALSE),"ID BLANK")</f>
        <v>ID BLANK</v>
      </c>
      <c r="M87" s="81"/>
      <c r="N87" s="83"/>
      <c r="O87" s="84"/>
      <c r="P87" s="85">
        <f t="shared" si="2"/>
        <v>0</v>
      </c>
      <c r="Q8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8" spans="2:28" ht="14.4" x14ac:dyDescent="0.3">
      <c r="B88" s="77"/>
      <c r="C88" s="78" t="str">
        <f>IFERROR(VLOOKUP(Table1[[#This Row],[Location ID]],Table2[],2,FALSE),"ID BLANK")</f>
        <v>ID BLANK</v>
      </c>
      <c r="D88"/>
      <c r="E88" s="78" t="str">
        <f>IFERROR(VLOOKUP(Table1[[#This Row],[Program ID]],Table3[],2,FALSE),"ID BLANK")</f>
        <v>ID BLANK</v>
      </c>
      <c r="F88" s="99"/>
      <c r="G88" s="78" t="str">
        <f>IFERROR(VLOOKUP(Table1[[#This Row],[Account ID]],Table4[],2,FALSE),"ID BLANK")</f>
        <v>ID BLANK</v>
      </c>
      <c r="H88" s="84"/>
      <c r="I88" s="25" t="str">
        <f>IFERROR(VLOOKUP(Table1[[#This Row],[Account ID]],Table4[],3,FALSE),"ID BLANK")</f>
        <v>ID BLANK</v>
      </c>
      <c r="J88" s="25" t="str">
        <f>Table1[[#This Row],[Account Type]]&amp;LEFT(Table1[[#This Row],[Restriction?]],1)</f>
        <v>ID BLANK</v>
      </c>
      <c r="K88" s="77"/>
      <c r="L88" s="78" t="str">
        <f>IFERROR(VLOOKUP(Table1[[#This Row],[Project_Grant ID]],Table5[],2,FALSE),"ID BLANK")</f>
        <v>ID BLANK</v>
      </c>
      <c r="M88" s="81"/>
      <c r="N88" s="83"/>
      <c r="O88" s="84"/>
      <c r="P88" s="85">
        <f t="shared" si="2"/>
        <v>0</v>
      </c>
      <c r="Q8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89" spans="2:28" ht="14.4" x14ac:dyDescent="0.3">
      <c r="B89" s="77"/>
      <c r="C89" s="78" t="str">
        <f>IFERROR(VLOOKUP(Table1[[#This Row],[Location ID]],Table2[],2,FALSE),"ID BLANK")</f>
        <v>ID BLANK</v>
      </c>
      <c r="D89"/>
      <c r="E89" s="78" t="str">
        <f>IFERROR(VLOOKUP(Table1[[#This Row],[Program ID]],Table3[],2,FALSE),"ID BLANK")</f>
        <v>ID BLANK</v>
      </c>
      <c r="F89" s="99"/>
      <c r="G89" s="78" t="str">
        <f>IFERROR(VLOOKUP(Table1[[#This Row],[Account ID]],Table4[],2,FALSE),"ID BLANK")</f>
        <v>ID BLANK</v>
      </c>
      <c r="H89" s="84"/>
      <c r="I89" s="25" t="str">
        <f>IFERROR(VLOOKUP(Table1[[#This Row],[Account ID]],Table4[],3,FALSE),"ID BLANK")</f>
        <v>ID BLANK</v>
      </c>
      <c r="J89" s="25" t="str">
        <f>Table1[[#This Row],[Account Type]]&amp;LEFT(Table1[[#This Row],[Restriction?]],1)</f>
        <v>ID BLANK</v>
      </c>
      <c r="K89" s="77"/>
      <c r="L89" s="78" t="str">
        <f>IFERROR(VLOOKUP(Table1[[#This Row],[Project_Grant ID]],Table5[],2,FALSE),"ID BLANK")</f>
        <v>ID BLANK</v>
      </c>
      <c r="M89" s="81"/>
      <c r="N89" s="83"/>
      <c r="O89" s="84"/>
      <c r="P89" s="85">
        <f t="shared" si="2"/>
        <v>0</v>
      </c>
      <c r="Q8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0" spans="2:28" ht="14.4" x14ac:dyDescent="0.3">
      <c r="B90" s="77"/>
      <c r="C90" s="78" t="str">
        <f>IFERROR(VLOOKUP(Table1[[#This Row],[Location ID]],Table2[],2,FALSE),"ID BLANK")</f>
        <v>ID BLANK</v>
      </c>
      <c r="D90"/>
      <c r="E90" s="78" t="str">
        <f>IFERROR(VLOOKUP(Table1[[#This Row],[Program ID]],Table3[],2,FALSE),"ID BLANK")</f>
        <v>ID BLANK</v>
      </c>
      <c r="F90" s="99"/>
      <c r="G90" s="78" t="str">
        <f>IFERROR(VLOOKUP(Table1[[#This Row],[Account ID]],Table4[],2,FALSE),"ID BLANK")</f>
        <v>ID BLANK</v>
      </c>
      <c r="H90" s="84"/>
      <c r="I90" s="25" t="str">
        <f>IFERROR(VLOOKUP(Table1[[#This Row],[Account ID]],Table4[],3,FALSE),"ID BLANK")</f>
        <v>ID BLANK</v>
      </c>
      <c r="J90" s="25" t="str">
        <f>Table1[[#This Row],[Account Type]]&amp;LEFT(Table1[[#This Row],[Restriction?]],1)</f>
        <v>ID BLANK</v>
      </c>
      <c r="K90" s="77"/>
      <c r="L90" s="78" t="str">
        <f>IFERROR(VLOOKUP(Table1[[#This Row],[Project_Grant ID]],Table5[],2,FALSE),"ID BLANK")</f>
        <v>ID BLANK</v>
      </c>
      <c r="M90" s="81"/>
      <c r="N90" s="83"/>
      <c r="O90" s="84"/>
      <c r="P90" s="85">
        <f t="shared" si="2"/>
        <v>0</v>
      </c>
      <c r="Q9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1" spans="2:28" ht="14.4" x14ac:dyDescent="0.3">
      <c r="B91" s="77"/>
      <c r="C91" s="78" t="str">
        <f>IFERROR(VLOOKUP(Table1[[#This Row],[Location ID]],Table2[],2,FALSE),"ID BLANK")</f>
        <v>ID BLANK</v>
      </c>
      <c r="D91"/>
      <c r="E91" s="78" t="str">
        <f>IFERROR(VLOOKUP(Table1[[#This Row],[Program ID]],Table3[],2,FALSE),"ID BLANK")</f>
        <v>ID BLANK</v>
      </c>
      <c r="F91" s="99"/>
      <c r="G91" s="78" t="str">
        <f>IFERROR(VLOOKUP(Table1[[#This Row],[Account ID]],Table4[],2,FALSE),"ID BLANK")</f>
        <v>ID BLANK</v>
      </c>
      <c r="H91" s="84"/>
      <c r="I91" s="25" t="str">
        <f>IFERROR(VLOOKUP(Table1[[#This Row],[Account ID]],Table4[],3,FALSE),"ID BLANK")</f>
        <v>ID BLANK</v>
      </c>
      <c r="J91" s="25" t="str">
        <f>Table1[[#This Row],[Account Type]]&amp;LEFT(Table1[[#This Row],[Restriction?]],1)</f>
        <v>ID BLANK</v>
      </c>
      <c r="K91" s="77"/>
      <c r="L91" s="78" t="str">
        <f>IFERROR(VLOOKUP(Table1[[#This Row],[Project_Grant ID]],Table5[],2,FALSE),"ID BLANK")</f>
        <v>ID BLANK</v>
      </c>
      <c r="M91" s="81"/>
      <c r="N91" s="83"/>
      <c r="O91" s="84"/>
      <c r="P91" s="85">
        <f t="shared" si="2"/>
        <v>0</v>
      </c>
      <c r="Q9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2" spans="2:28" ht="14.4" x14ac:dyDescent="0.3">
      <c r="B92" s="77"/>
      <c r="C92" s="78" t="str">
        <f>IFERROR(VLOOKUP(Table1[[#This Row],[Location ID]],Table2[],2,FALSE),"ID BLANK")</f>
        <v>ID BLANK</v>
      </c>
      <c r="D92"/>
      <c r="E92" s="78" t="str">
        <f>IFERROR(VLOOKUP(Table1[[#This Row],[Program ID]],Table3[],2,FALSE),"ID BLANK")</f>
        <v>ID BLANK</v>
      </c>
      <c r="F92" s="99"/>
      <c r="G92" s="78" t="str">
        <f>IFERROR(VLOOKUP(Table1[[#This Row],[Account ID]],Table4[],2,FALSE),"ID BLANK")</f>
        <v>ID BLANK</v>
      </c>
      <c r="H92" s="84"/>
      <c r="I92" s="25" t="str">
        <f>IFERROR(VLOOKUP(Table1[[#This Row],[Account ID]],Table4[],3,FALSE),"ID BLANK")</f>
        <v>ID BLANK</v>
      </c>
      <c r="J92" s="25" t="str">
        <f>Table1[[#This Row],[Account Type]]&amp;LEFT(Table1[[#This Row],[Restriction?]],1)</f>
        <v>ID BLANK</v>
      </c>
      <c r="K92" s="77"/>
      <c r="L92" s="78" t="str">
        <f>IFERROR(VLOOKUP(Table1[[#This Row],[Project_Grant ID]],Table5[],2,FALSE),"ID BLANK")</f>
        <v>ID BLANK</v>
      </c>
      <c r="M92" s="81"/>
      <c r="N92" s="83"/>
      <c r="O92" s="84"/>
      <c r="P92" s="85">
        <f t="shared" si="2"/>
        <v>0</v>
      </c>
      <c r="Q9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3" spans="2:28" ht="14.4" x14ac:dyDescent="0.3">
      <c r="B93" s="77"/>
      <c r="C93" s="78" t="str">
        <f>IFERROR(VLOOKUP(Table1[[#This Row],[Location ID]],Table2[],2,FALSE),"ID BLANK")</f>
        <v>ID BLANK</v>
      </c>
      <c r="D93"/>
      <c r="E93" s="78" t="str">
        <f>IFERROR(VLOOKUP(Table1[[#This Row],[Program ID]],Table3[],2,FALSE),"ID BLANK")</f>
        <v>ID BLANK</v>
      </c>
      <c r="F93" s="99"/>
      <c r="G93" s="78" t="str">
        <f>IFERROR(VLOOKUP(Table1[[#This Row],[Account ID]],Table4[],2,FALSE),"ID BLANK")</f>
        <v>ID BLANK</v>
      </c>
      <c r="H93" s="84"/>
      <c r="I93" s="25" t="str">
        <f>IFERROR(VLOOKUP(Table1[[#This Row],[Account ID]],Table4[],3,FALSE),"ID BLANK")</f>
        <v>ID BLANK</v>
      </c>
      <c r="J93" s="25" t="str">
        <f>Table1[[#This Row],[Account Type]]&amp;LEFT(Table1[[#This Row],[Restriction?]],1)</f>
        <v>ID BLANK</v>
      </c>
      <c r="K93" s="77"/>
      <c r="L93" s="78" t="str">
        <f>IFERROR(VLOOKUP(Table1[[#This Row],[Project_Grant ID]],Table5[],2,FALSE),"ID BLANK")</f>
        <v>ID BLANK</v>
      </c>
      <c r="M93" s="81"/>
      <c r="N93" s="83"/>
      <c r="O93" s="84"/>
      <c r="P93" s="85">
        <f t="shared" si="2"/>
        <v>0</v>
      </c>
      <c r="Q9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4" spans="2:28" ht="14.4" x14ac:dyDescent="0.3">
      <c r="B94" s="77"/>
      <c r="C94" s="78" t="str">
        <f>IFERROR(VLOOKUP(Table1[[#This Row],[Location ID]],Table2[],2,FALSE),"ID BLANK")</f>
        <v>ID BLANK</v>
      </c>
      <c r="D94"/>
      <c r="E94" s="78" t="str">
        <f>IFERROR(VLOOKUP(Table1[[#This Row],[Program ID]],Table3[],2,FALSE),"ID BLANK")</f>
        <v>ID BLANK</v>
      </c>
      <c r="F94" s="99"/>
      <c r="G94" s="78" t="str">
        <f>IFERROR(VLOOKUP(Table1[[#This Row],[Account ID]],Table4[],2,FALSE),"ID BLANK")</f>
        <v>ID BLANK</v>
      </c>
      <c r="H94" s="84"/>
      <c r="I94" s="25" t="str">
        <f>IFERROR(VLOOKUP(Table1[[#This Row],[Account ID]],Table4[],3,FALSE),"ID BLANK")</f>
        <v>ID BLANK</v>
      </c>
      <c r="J94" s="25" t="str">
        <f>Table1[[#This Row],[Account Type]]&amp;LEFT(Table1[[#This Row],[Restriction?]],1)</f>
        <v>ID BLANK</v>
      </c>
      <c r="K94" s="77"/>
      <c r="L94" s="78" t="str">
        <f>IFERROR(VLOOKUP(Table1[[#This Row],[Project_Grant ID]],Table5[],2,FALSE),"ID BLANK")</f>
        <v>ID BLANK</v>
      </c>
      <c r="M94" s="81"/>
      <c r="N94" s="83"/>
      <c r="O94" s="84"/>
      <c r="P94" s="85">
        <f t="shared" si="2"/>
        <v>0</v>
      </c>
      <c r="Q9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5" spans="2:28" ht="14.4" x14ac:dyDescent="0.3">
      <c r="B95" s="77"/>
      <c r="C95" s="78" t="str">
        <f>IFERROR(VLOOKUP(Table1[[#This Row],[Location ID]],Table2[],2,FALSE),"ID BLANK")</f>
        <v>ID BLANK</v>
      </c>
      <c r="D95"/>
      <c r="E95" s="78" t="str">
        <f>IFERROR(VLOOKUP(Table1[[#This Row],[Program ID]],Table3[],2,FALSE),"ID BLANK")</f>
        <v>ID BLANK</v>
      </c>
      <c r="F95" s="99"/>
      <c r="G95" s="78" t="str">
        <f>IFERROR(VLOOKUP(Table1[[#This Row],[Account ID]],Table4[],2,FALSE),"ID BLANK")</f>
        <v>ID BLANK</v>
      </c>
      <c r="H95" s="84"/>
      <c r="I95" s="25" t="str">
        <f>IFERROR(VLOOKUP(Table1[[#This Row],[Account ID]],Table4[],3,FALSE),"ID BLANK")</f>
        <v>ID BLANK</v>
      </c>
      <c r="J95" s="25" t="str">
        <f>Table1[[#This Row],[Account Type]]&amp;LEFT(Table1[[#This Row],[Restriction?]],1)</f>
        <v>ID BLANK</v>
      </c>
      <c r="K95" s="77"/>
      <c r="L95" s="78" t="str">
        <f>IFERROR(VLOOKUP(Table1[[#This Row],[Project_Grant ID]],Table5[],2,FALSE),"ID BLANK")</f>
        <v>ID BLANK</v>
      </c>
      <c r="M95" s="81"/>
      <c r="N95" s="83"/>
      <c r="O95" s="84"/>
      <c r="P95" s="85">
        <f t="shared" si="2"/>
        <v>0</v>
      </c>
      <c r="Q9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6" spans="2:28" ht="14.4" x14ac:dyDescent="0.3">
      <c r="B96" s="77"/>
      <c r="C96" s="78" t="str">
        <f>IFERROR(VLOOKUP(Table1[[#This Row],[Location ID]],Table2[],2,FALSE),"ID BLANK")</f>
        <v>ID BLANK</v>
      </c>
      <c r="D96"/>
      <c r="E96" s="78" t="str">
        <f>IFERROR(VLOOKUP(Table1[[#This Row],[Program ID]],Table3[],2,FALSE),"ID BLANK")</f>
        <v>ID BLANK</v>
      </c>
      <c r="F96" s="99"/>
      <c r="G96" s="78" t="str">
        <f>IFERROR(VLOOKUP(Table1[[#This Row],[Account ID]],Table4[],2,FALSE),"ID BLANK")</f>
        <v>ID BLANK</v>
      </c>
      <c r="H96" s="84"/>
      <c r="I96" s="25" t="str">
        <f>IFERROR(VLOOKUP(Table1[[#This Row],[Account ID]],Table4[],3,FALSE),"ID BLANK")</f>
        <v>ID BLANK</v>
      </c>
      <c r="J96" s="25" t="str">
        <f>Table1[[#This Row],[Account Type]]&amp;LEFT(Table1[[#This Row],[Restriction?]],1)</f>
        <v>ID BLANK</v>
      </c>
      <c r="K96" s="77"/>
      <c r="L96" s="78" t="str">
        <f>IFERROR(VLOOKUP(Table1[[#This Row],[Project_Grant ID]],Table5[],2,FALSE),"ID BLANK")</f>
        <v>ID BLANK</v>
      </c>
      <c r="M96" s="81"/>
      <c r="N96" s="83"/>
      <c r="O96" s="84"/>
      <c r="P96" s="85">
        <f t="shared" si="2"/>
        <v>0</v>
      </c>
      <c r="Q9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7" spans="2:28" ht="14.4" x14ac:dyDescent="0.3">
      <c r="B97" s="77"/>
      <c r="C97" s="78" t="str">
        <f>IFERROR(VLOOKUP(Table1[[#This Row],[Location ID]],Table2[],2,FALSE),"ID BLANK")</f>
        <v>ID BLANK</v>
      </c>
      <c r="D97"/>
      <c r="E97" s="78" t="str">
        <f>IFERROR(VLOOKUP(Table1[[#This Row],[Program ID]],Table3[],2,FALSE),"ID BLANK")</f>
        <v>ID BLANK</v>
      </c>
      <c r="F97" s="99"/>
      <c r="G97" s="78" t="str">
        <f>IFERROR(VLOOKUP(Table1[[#This Row],[Account ID]],Table4[],2,FALSE),"ID BLANK")</f>
        <v>ID BLANK</v>
      </c>
      <c r="H97" s="84"/>
      <c r="I97" s="25" t="str">
        <f>IFERROR(VLOOKUP(Table1[[#This Row],[Account ID]],Table4[],3,FALSE),"ID BLANK")</f>
        <v>ID BLANK</v>
      </c>
      <c r="J97" s="25" t="str">
        <f>Table1[[#This Row],[Account Type]]&amp;LEFT(Table1[[#This Row],[Restriction?]],1)</f>
        <v>ID BLANK</v>
      </c>
      <c r="K97" s="77"/>
      <c r="L97" s="78" t="str">
        <f>IFERROR(VLOOKUP(Table1[[#This Row],[Project_Grant ID]],Table5[],2,FALSE),"ID BLANK")</f>
        <v>ID BLANK</v>
      </c>
      <c r="M97" s="81"/>
      <c r="N97" s="83"/>
      <c r="O97" s="84"/>
      <c r="P97" s="85">
        <f t="shared" si="2"/>
        <v>0</v>
      </c>
      <c r="Q9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8" spans="2:28" ht="14.4" x14ac:dyDescent="0.3">
      <c r="B98" s="77"/>
      <c r="C98" s="78" t="str">
        <f>IFERROR(VLOOKUP(Table1[[#This Row],[Location ID]],Table2[],2,FALSE),"ID BLANK")</f>
        <v>ID BLANK</v>
      </c>
      <c r="D98"/>
      <c r="E98" s="78" t="str">
        <f>IFERROR(VLOOKUP(Table1[[#This Row],[Program ID]],Table3[],2,FALSE),"ID BLANK")</f>
        <v>ID BLANK</v>
      </c>
      <c r="F98" s="99"/>
      <c r="G98" s="78" t="str">
        <f>IFERROR(VLOOKUP(Table1[[#This Row],[Account ID]],Table4[],2,FALSE),"ID BLANK")</f>
        <v>ID BLANK</v>
      </c>
      <c r="H98" s="84"/>
      <c r="I98" s="25" t="str">
        <f>IFERROR(VLOOKUP(Table1[[#This Row],[Account ID]],Table4[],3,FALSE),"ID BLANK")</f>
        <v>ID BLANK</v>
      </c>
      <c r="J98" s="25" t="str">
        <f>Table1[[#This Row],[Account Type]]&amp;LEFT(Table1[[#This Row],[Restriction?]],1)</f>
        <v>ID BLANK</v>
      </c>
      <c r="K98" s="77"/>
      <c r="L98" s="78" t="str">
        <f>IFERROR(VLOOKUP(Table1[[#This Row],[Project_Grant ID]],Table5[],2,FALSE),"ID BLANK")</f>
        <v>ID BLANK</v>
      </c>
      <c r="M98" s="81"/>
      <c r="N98" s="83"/>
      <c r="O98" s="84"/>
      <c r="P98" s="85">
        <f t="shared" si="2"/>
        <v>0</v>
      </c>
      <c r="Q9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99" spans="2:28" ht="14.4" x14ac:dyDescent="0.3">
      <c r="B99" s="77"/>
      <c r="C99" s="78" t="str">
        <f>IFERROR(VLOOKUP(Table1[[#This Row],[Location ID]],Table2[],2,FALSE),"ID BLANK")</f>
        <v>ID BLANK</v>
      </c>
      <c r="D99"/>
      <c r="E99" s="78" t="str">
        <f>IFERROR(VLOOKUP(Table1[[#This Row],[Program ID]],Table3[],2,FALSE),"ID BLANK")</f>
        <v>ID BLANK</v>
      </c>
      <c r="F99" s="99"/>
      <c r="G99" s="78" t="str">
        <f>IFERROR(VLOOKUP(Table1[[#This Row],[Account ID]],Table4[],2,FALSE),"ID BLANK")</f>
        <v>ID BLANK</v>
      </c>
      <c r="H99" s="84"/>
      <c r="I99" s="25" t="str">
        <f>IFERROR(VLOOKUP(Table1[[#This Row],[Account ID]],Table4[],3,FALSE),"ID BLANK")</f>
        <v>ID BLANK</v>
      </c>
      <c r="J99" s="25" t="str">
        <f>Table1[[#This Row],[Account Type]]&amp;LEFT(Table1[[#This Row],[Restriction?]],1)</f>
        <v>ID BLANK</v>
      </c>
      <c r="K99" s="77"/>
      <c r="L99" s="78" t="str">
        <f>IFERROR(VLOOKUP(Table1[[#This Row],[Project_Grant ID]],Table5[],2,FALSE),"ID BLANK")</f>
        <v>ID BLANK</v>
      </c>
      <c r="M99" s="81"/>
      <c r="N99" s="83"/>
      <c r="O99" s="84"/>
      <c r="P99" s="85">
        <f t="shared" si="2"/>
        <v>0</v>
      </c>
      <c r="Q9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0" spans="2:28" ht="14.4" x14ac:dyDescent="0.3">
      <c r="B100" s="77"/>
      <c r="C100" s="78" t="str">
        <f>IFERROR(VLOOKUP(Table1[[#This Row],[Location ID]],Table2[],2,FALSE),"ID BLANK")</f>
        <v>ID BLANK</v>
      </c>
      <c r="D100"/>
      <c r="E100" s="78" t="str">
        <f>IFERROR(VLOOKUP(Table1[[#This Row],[Program ID]],Table3[],2,FALSE),"ID BLANK")</f>
        <v>ID BLANK</v>
      </c>
      <c r="F100" s="99"/>
      <c r="G100" s="78" t="str">
        <f>IFERROR(VLOOKUP(Table1[[#This Row],[Account ID]],Table4[],2,FALSE),"ID BLANK")</f>
        <v>ID BLANK</v>
      </c>
      <c r="H100" s="84"/>
      <c r="I100" s="25" t="str">
        <f>IFERROR(VLOOKUP(Table1[[#This Row],[Account ID]],Table4[],3,FALSE),"ID BLANK")</f>
        <v>ID BLANK</v>
      </c>
      <c r="J100" s="25" t="str">
        <f>Table1[[#This Row],[Account Type]]&amp;LEFT(Table1[[#This Row],[Restriction?]],1)</f>
        <v>ID BLANK</v>
      </c>
      <c r="K100" s="77"/>
      <c r="L100" s="78" t="str">
        <f>IFERROR(VLOOKUP(Table1[[#This Row],[Project_Grant ID]],Table5[],2,FALSE),"ID BLANK")</f>
        <v>ID BLANK</v>
      </c>
      <c r="M100" s="81"/>
      <c r="N100" s="83"/>
      <c r="O100" s="84"/>
      <c r="P100" s="85">
        <f t="shared" si="2"/>
        <v>0</v>
      </c>
      <c r="Q10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1" spans="2:28" ht="14.4" x14ac:dyDescent="0.3">
      <c r="B101" s="77"/>
      <c r="C101" s="78" t="str">
        <f>IFERROR(VLOOKUP(Table1[[#This Row],[Location ID]],Table2[],2,FALSE),"ID BLANK")</f>
        <v>ID BLANK</v>
      </c>
      <c r="D101"/>
      <c r="E101" s="78" t="str">
        <f>IFERROR(VLOOKUP(Table1[[#This Row],[Program ID]],Table3[],2,FALSE),"ID BLANK")</f>
        <v>ID BLANK</v>
      </c>
      <c r="F101" s="99"/>
      <c r="G101" s="78" t="str">
        <f>IFERROR(VLOOKUP(Table1[[#This Row],[Account ID]],Table4[],2,FALSE),"ID BLANK")</f>
        <v>ID BLANK</v>
      </c>
      <c r="H101" s="84"/>
      <c r="I101" s="25" t="str">
        <f>IFERROR(VLOOKUP(Table1[[#This Row],[Account ID]],Table4[],3,FALSE),"ID BLANK")</f>
        <v>ID BLANK</v>
      </c>
      <c r="J101" s="25" t="str">
        <f>Table1[[#This Row],[Account Type]]&amp;LEFT(Table1[[#This Row],[Restriction?]],1)</f>
        <v>ID BLANK</v>
      </c>
      <c r="K101" s="77"/>
      <c r="L101" s="78" t="str">
        <f>IFERROR(VLOOKUP(Table1[[#This Row],[Project_Grant ID]],Table5[],2,FALSE),"ID BLANK")</f>
        <v>ID BLANK</v>
      </c>
      <c r="M101" s="81"/>
      <c r="N101" s="83"/>
      <c r="O101" s="84"/>
      <c r="P101" s="85">
        <f t="shared" si="2"/>
        <v>0</v>
      </c>
      <c r="Q10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2" spans="2:28" ht="14.4" x14ac:dyDescent="0.3">
      <c r="B102" s="77"/>
      <c r="C102" s="78" t="str">
        <f>IFERROR(VLOOKUP(Table1[[#This Row],[Location ID]],Table2[],2,FALSE),"ID BLANK")</f>
        <v>ID BLANK</v>
      </c>
      <c r="D102"/>
      <c r="E102" s="78" t="str">
        <f>IFERROR(VLOOKUP(Table1[[#This Row],[Program ID]],Table3[],2,FALSE),"ID BLANK")</f>
        <v>ID BLANK</v>
      </c>
      <c r="F102" s="99"/>
      <c r="G102" s="78" t="str">
        <f>IFERROR(VLOOKUP(Table1[[#This Row],[Account ID]],Table4[],2,FALSE),"ID BLANK")</f>
        <v>ID BLANK</v>
      </c>
      <c r="H102" s="84"/>
      <c r="I102" s="25" t="str">
        <f>IFERROR(VLOOKUP(Table1[[#This Row],[Account ID]],Table4[],3,FALSE),"ID BLANK")</f>
        <v>ID BLANK</v>
      </c>
      <c r="J102" s="25" t="str">
        <f>Table1[[#This Row],[Account Type]]&amp;LEFT(Table1[[#This Row],[Restriction?]],1)</f>
        <v>ID BLANK</v>
      </c>
      <c r="K102" s="77"/>
      <c r="L102" s="78" t="str">
        <f>IFERROR(VLOOKUP(Table1[[#This Row],[Project_Grant ID]],Table5[],2,FALSE),"ID BLANK")</f>
        <v>ID BLANK</v>
      </c>
      <c r="M102" s="81"/>
      <c r="N102" s="83"/>
      <c r="O102" s="84"/>
      <c r="P102" s="85">
        <f t="shared" si="2"/>
        <v>0</v>
      </c>
      <c r="Q10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3" spans="2:28" ht="14.4" x14ac:dyDescent="0.3">
      <c r="B103" s="77"/>
      <c r="C103" s="78" t="str">
        <f>IFERROR(VLOOKUP(Table1[[#This Row],[Location ID]],Table2[],2,FALSE),"ID BLANK")</f>
        <v>ID BLANK</v>
      </c>
      <c r="D103"/>
      <c r="E103" s="78" t="str">
        <f>IFERROR(VLOOKUP(Table1[[#This Row],[Program ID]],Table3[],2,FALSE),"ID BLANK")</f>
        <v>ID BLANK</v>
      </c>
      <c r="F103" s="99"/>
      <c r="G103" s="78" t="str">
        <f>IFERROR(VLOOKUP(Table1[[#This Row],[Account ID]],Table4[],2,FALSE),"ID BLANK")</f>
        <v>ID BLANK</v>
      </c>
      <c r="H103" s="84"/>
      <c r="I103" s="25" t="str">
        <f>IFERROR(VLOOKUP(Table1[[#This Row],[Account ID]],Table4[],3,FALSE),"ID BLANK")</f>
        <v>ID BLANK</v>
      </c>
      <c r="J103" s="25" t="str">
        <f>Table1[[#This Row],[Account Type]]&amp;LEFT(Table1[[#This Row],[Restriction?]],1)</f>
        <v>ID BLANK</v>
      </c>
      <c r="K103" s="77"/>
      <c r="L103" s="78" t="str">
        <f>IFERROR(VLOOKUP(Table1[[#This Row],[Project_Grant ID]],Table5[],2,FALSE),"ID BLANK")</f>
        <v>ID BLANK</v>
      </c>
      <c r="M103" s="81"/>
      <c r="N103" s="83"/>
      <c r="O103" s="84"/>
      <c r="P103" s="85">
        <f t="shared" si="2"/>
        <v>0</v>
      </c>
      <c r="Q10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4" spans="2:28" ht="14.4" x14ac:dyDescent="0.3">
      <c r="B104" s="77"/>
      <c r="C104" s="78" t="str">
        <f>IFERROR(VLOOKUP(Table1[[#This Row],[Location ID]],Table2[],2,FALSE),"ID BLANK")</f>
        <v>ID BLANK</v>
      </c>
      <c r="D104"/>
      <c r="E104" s="78" t="str">
        <f>IFERROR(VLOOKUP(Table1[[#This Row],[Program ID]],Table3[],2,FALSE),"ID BLANK")</f>
        <v>ID BLANK</v>
      </c>
      <c r="F104" s="99"/>
      <c r="G104" s="78" t="str">
        <f>IFERROR(VLOOKUP(Table1[[#This Row],[Account ID]],Table4[],2,FALSE),"ID BLANK")</f>
        <v>ID BLANK</v>
      </c>
      <c r="H104" s="84"/>
      <c r="I104" s="25" t="str">
        <f>IFERROR(VLOOKUP(Table1[[#This Row],[Account ID]],Table4[],3,FALSE),"ID BLANK")</f>
        <v>ID BLANK</v>
      </c>
      <c r="J104" s="25" t="str">
        <f>Table1[[#This Row],[Account Type]]&amp;LEFT(Table1[[#This Row],[Restriction?]],1)</f>
        <v>ID BLANK</v>
      </c>
      <c r="K104" s="77"/>
      <c r="L104" s="78" t="str">
        <f>IFERROR(VLOOKUP(Table1[[#This Row],[Project_Grant ID]],Table5[],2,FALSE),"ID BLANK")</f>
        <v>ID BLANK</v>
      </c>
      <c r="M104" s="81"/>
      <c r="N104" s="83"/>
      <c r="O104" s="84"/>
      <c r="P104" s="85">
        <f t="shared" si="2"/>
        <v>0</v>
      </c>
      <c r="Q10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5" spans="2:28" ht="14.4" x14ac:dyDescent="0.3">
      <c r="B105" s="77"/>
      <c r="C105" s="78" t="str">
        <f>IFERROR(VLOOKUP(Table1[[#This Row],[Location ID]],Table2[],2,FALSE),"ID BLANK")</f>
        <v>ID BLANK</v>
      </c>
      <c r="D105"/>
      <c r="E105" s="78" t="str">
        <f>IFERROR(VLOOKUP(Table1[[#This Row],[Program ID]],Table3[],2,FALSE),"ID BLANK")</f>
        <v>ID BLANK</v>
      </c>
      <c r="F105" s="99"/>
      <c r="G105" s="78" t="str">
        <f>IFERROR(VLOOKUP(Table1[[#This Row],[Account ID]],Table4[],2,FALSE),"ID BLANK")</f>
        <v>ID BLANK</v>
      </c>
      <c r="H105" s="84"/>
      <c r="I105" s="25" t="str">
        <f>IFERROR(VLOOKUP(Table1[[#This Row],[Account ID]],Table4[],3,FALSE),"ID BLANK")</f>
        <v>ID BLANK</v>
      </c>
      <c r="J105" s="25" t="str">
        <f>Table1[[#This Row],[Account Type]]&amp;LEFT(Table1[[#This Row],[Restriction?]],1)</f>
        <v>ID BLANK</v>
      </c>
      <c r="K105" s="77"/>
      <c r="L105" s="78" t="str">
        <f>IFERROR(VLOOKUP(Table1[[#This Row],[Project_Grant ID]],Table5[],2,FALSE),"ID BLANK")</f>
        <v>ID BLANK</v>
      </c>
      <c r="M105" s="81"/>
      <c r="N105" s="83"/>
      <c r="O105" s="84"/>
      <c r="P105" s="85">
        <f t="shared" si="2"/>
        <v>0</v>
      </c>
      <c r="Q10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6" spans="2:28" ht="14.4" x14ac:dyDescent="0.3">
      <c r="B106" s="77"/>
      <c r="C106" s="78" t="str">
        <f>IFERROR(VLOOKUP(Table1[[#This Row],[Location ID]],Table2[],2,FALSE),"ID BLANK")</f>
        <v>ID BLANK</v>
      </c>
      <c r="D106"/>
      <c r="E106" s="78" t="str">
        <f>IFERROR(VLOOKUP(Table1[[#This Row],[Program ID]],Table3[],2,FALSE),"ID BLANK")</f>
        <v>ID BLANK</v>
      </c>
      <c r="F106" s="99"/>
      <c r="G106" s="78" t="str">
        <f>IFERROR(VLOOKUP(Table1[[#This Row],[Account ID]],Table4[],2,FALSE),"ID BLANK")</f>
        <v>ID BLANK</v>
      </c>
      <c r="H106" s="84"/>
      <c r="I106" s="25" t="str">
        <f>IFERROR(VLOOKUP(Table1[[#This Row],[Account ID]],Table4[],3,FALSE),"ID BLANK")</f>
        <v>ID BLANK</v>
      </c>
      <c r="J106" s="25" t="str">
        <f>Table1[[#This Row],[Account Type]]&amp;LEFT(Table1[[#This Row],[Restriction?]],1)</f>
        <v>ID BLANK</v>
      </c>
      <c r="K106" s="77"/>
      <c r="L106" s="78" t="str">
        <f>IFERROR(VLOOKUP(Table1[[#This Row],[Project_Grant ID]],Table5[],2,FALSE),"ID BLANK")</f>
        <v>ID BLANK</v>
      </c>
      <c r="M106" s="81"/>
      <c r="N106" s="83"/>
      <c r="O106" s="84"/>
      <c r="P106" s="85">
        <f t="shared" si="2"/>
        <v>0</v>
      </c>
      <c r="Q10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7" spans="2:28" ht="14.4" x14ac:dyDescent="0.3">
      <c r="B107" s="77"/>
      <c r="C107" s="78" t="str">
        <f>IFERROR(VLOOKUP(Table1[[#This Row],[Location ID]],Table2[],2,FALSE),"ID BLANK")</f>
        <v>ID BLANK</v>
      </c>
      <c r="D107"/>
      <c r="E107" s="78" t="str">
        <f>IFERROR(VLOOKUP(Table1[[#This Row],[Program ID]],Table3[],2,FALSE),"ID BLANK")</f>
        <v>ID BLANK</v>
      </c>
      <c r="F107" s="99"/>
      <c r="G107" s="78" t="str">
        <f>IFERROR(VLOOKUP(Table1[[#This Row],[Account ID]],Table4[],2,FALSE),"ID BLANK")</f>
        <v>ID BLANK</v>
      </c>
      <c r="H107" s="84"/>
      <c r="I107" s="25" t="str">
        <f>IFERROR(VLOOKUP(Table1[[#This Row],[Account ID]],Table4[],3,FALSE),"ID BLANK")</f>
        <v>ID BLANK</v>
      </c>
      <c r="J107" s="25" t="str">
        <f>Table1[[#This Row],[Account Type]]&amp;LEFT(Table1[[#This Row],[Restriction?]],1)</f>
        <v>ID BLANK</v>
      </c>
      <c r="K107" s="77"/>
      <c r="L107" s="78" t="str">
        <f>IFERROR(VLOOKUP(Table1[[#This Row],[Project_Grant ID]],Table5[],2,FALSE),"ID BLANK")</f>
        <v>ID BLANK</v>
      </c>
      <c r="M107" s="81"/>
      <c r="N107" s="83"/>
      <c r="O107" s="84"/>
      <c r="P107" s="85">
        <f t="shared" ref="P107:P109" si="3">N107-SUM(Q107:AB107)</f>
        <v>0</v>
      </c>
      <c r="Q10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8" spans="2:28" ht="14.4" x14ac:dyDescent="0.3">
      <c r="B108" s="77"/>
      <c r="C108" s="78" t="str">
        <f>IFERROR(VLOOKUP(Table1[[#This Row],[Location ID]],Table2[],2,FALSE),"ID BLANK")</f>
        <v>ID BLANK</v>
      </c>
      <c r="D108"/>
      <c r="E108" s="78" t="str">
        <f>IFERROR(VLOOKUP(Table1[[#This Row],[Program ID]],Table3[],2,FALSE),"ID BLANK")</f>
        <v>ID BLANK</v>
      </c>
      <c r="F108" s="99"/>
      <c r="G108" s="78" t="str">
        <f>IFERROR(VLOOKUP(Table1[[#This Row],[Account ID]],Table4[],2,FALSE),"ID BLANK")</f>
        <v>ID BLANK</v>
      </c>
      <c r="H108" s="84"/>
      <c r="I108" s="25" t="str">
        <f>IFERROR(VLOOKUP(Table1[[#This Row],[Account ID]],Table4[],3,FALSE),"ID BLANK")</f>
        <v>ID BLANK</v>
      </c>
      <c r="J108" s="25" t="str">
        <f>Table1[[#This Row],[Account Type]]&amp;LEFT(Table1[[#This Row],[Restriction?]],1)</f>
        <v>ID BLANK</v>
      </c>
      <c r="K108" s="77"/>
      <c r="L108" s="78" t="str">
        <f>IFERROR(VLOOKUP(Table1[[#This Row],[Project_Grant ID]],Table5[],2,FALSE),"ID BLANK")</f>
        <v>ID BLANK</v>
      </c>
      <c r="M108" s="81"/>
      <c r="N108" s="83"/>
      <c r="O108" s="84"/>
      <c r="P108" s="85">
        <f t="shared" si="3"/>
        <v>0</v>
      </c>
      <c r="Q10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09" spans="2:28" ht="14.4" x14ac:dyDescent="0.3">
      <c r="B109" s="79"/>
      <c r="C109" s="80" t="str">
        <f>IFERROR(VLOOKUP(Table1[[#This Row],[Location ID]],Table2[],2,FALSE),"ID BLANK")</f>
        <v>ID BLANK</v>
      </c>
      <c r="D109"/>
      <c r="E109" s="80" t="str">
        <f>IFERROR(VLOOKUP(Table1[[#This Row],[Program ID]],Table3[],2,FALSE),"ID BLANK")</f>
        <v>ID BLANK</v>
      </c>
      <c r="F109" s="100"/>
      <c r="G109" s="80" t="str">
        <f>IFERROR(VLOOKUP(Table1[[#This Row],[Account ID]],Table4[],2,FALSE),"ID BLANK")</f>
        <v>ID BLANK</v>
      </c>
      <c r="H109" s="84"/>
      <c r="I109" s="25" t="str">
        <f>IFERROR(VLOOKUP(Table1[[#This Row],[Account ID]],Table4[],3,FALSE),"ID BLANK")</f>
        <v>ID BLANK</v>
      </c>
      <c r="J109" s="25" t="str">
        <f>Table1[[#This Row],[Account Type]]&amp;LEFT(Table1[[#This Row],[Restriction?]],1)</f>
        <v>ID BLANK</v>
      </c>
      <c r="K109" s="79"/>
      <c r="L109" s="80" t="str">
        <f>IFERROR(VLOOKUP(Table1[[#This Row],[Project_Grant ID]],Table5[],2,FALSE),"ID BLANK")</f>
        <v>ID BLANK</v>
      </c>
      <c r="M109" s="82"/>
      <c r="N109" s="86"/>
      <c r="O109" s="87"/>
      <c r="P109" s="88">
        <f t="shared" si="3"/>
        <v>0</v>
      </c>
      <c r="Q10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0" spans="2:28" ht="14.4" x14ac:dyDescent="0.3">
      <c r="B110" s="77"/>
      <c r="C110" s="25" t="str">
        <f>IFERROR(VLOOKUP(Table1[[#This Row],[Location ID]],Table2[],2,FALSE),"ID BLANK")</f>
        <v>ID BLANK</v>
      </c>
      <c r="D110"/>
      <c r="E110" s="78" t="str">
        <f>IFERROR(VLOOKUP(Table1[[#This Row],[Program ID]],Table3[],2,FALSE),"ID BLANK")</f>
        <v>ID BLANK</v>
      </c>
      <c r="F110" s="99"/>
      <c r="G110" s="25" t="str">
        <f>IFERROR(VLOOKUP(Table1[[#This Row],[Account ID]],Table4[],2,FALSE),"ID BLANK")</f>
        <v>ID BLANK</v>
      </c>
      <c r="H110" s="84"/>
      <c r="I110" s="78" t="str">
        <f>IFERROR(VLOOKUP(Table1[[#This Row],[Account ID]],Table4[],3,FALSE),"ID BLANK")</f>
        <v>ID BLANK</v>
      </c>
      <c r="J110" s="25" t="str">
        <f>Table1[[#This Row],[Account Type]]&amp;LEFT(Table1[[#This Row],[Restriction?]],1)</f>
        <v>ID BLANK</v>
      </c>
      <c r="K110" s="77"/>
      <c r="L110" s="25" t="str">
        <f>IFERROR(VLOOKUP(Table1[[#This Row],[Project_Grant ID]],Table5[],2,FALSE),"ID BLANK")</f>
        <v>ID BLANK</v>
      </c>
      <c r="M110" s="81"/>
      <c r="N110" s="83"/>
      <c r="O110" s="84"/>
      <c r="P110" s="43">
        <f t="shared" ref="P110:P141" si="4">N110-SUM(Q110:AB110)</f>
        <v>0</v>
      </c>
      <c r="Q11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1" spans="2:28" ht="14.4" x14ac:dyDescent="0.3">
      <c r="B111" s="77"/>
      <c r="C111" s="25" t="str">
        <f>IFERROR(VLOOKUP(Table1[[#This Row],[Location ID]],Table2[],2,FALSE),"ID BLANK")</f>
        <v>ID BLANK</v>
      </c>
      <c r="D111"/>
      <c r="E111" s="78" t="str">
        <f>IFERROR(VLOOKUP(Table1[[#This Row],[Program ID]],Table3[],2,FALSE),"ID BLANK")</f>
        <v>ID BLANK</v>
      </c>
      <c r="F111" s="99"/>
      <c r="G111" s="25" t="str">
        <f>IFERROR(VLOOKUP(Table1[[#This Row],[Account ID]],Table4[],2,FALSE),"ID BLANK")</f>
        <v>ID BLANK</v>
      </c>
      <c r="H111" s="84"/>
      <c r="I111" s="78" t="str">
        <f>IFERROR(VLOOKUP(Table1[[#This Row],[Account ID]],Table4[],3,FALSE),"ID BLANK")</f>
        <v>ID BLANK</v>
      </c>
      <c r="J111" s="25" t="str">
        <f>Table1[[#This Row],[Account Type]]&amp;LEFT(Table1[[#This Row],[Restriction?]],1)</f>
        <v>ID BLANK</v>
      </c>
      <c r="K111" s="77"/>
      <c r="L111" s="25" t="str">
        <f>IFERROR(VLOOKUP(Table1[[#This Row],[Project_Grant ID]],Table5[],2,FALSE),"ID BLANK")</f>
        <v>ID BLANK</v>
      </c>
      <c r="M111" s="81"/>
      <c r="N111" s="83"/>
      <c r="O111" s="84"/>
      <c r="P111" s="43">
        <f t="shared" si="4"/>
        <v>0</v>
      </c>
      <c r="Q11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2" spans="2:28" ht="14.4" x14ac:dyDescent="0.3">
      <c r="B112" s="77"/>
      <c r="C112" s="25" t="str">
        <f>IFERROR(VLOOKUP(Table1[[#This Row],[Location ID]],Table2[],2,FALSE),"ID BLANK")</f>
        <v>ID BLANK</v>
      </c>
      <c r="D112"/>
      <c r="E112" s="78" t="str">
        <f>IFERROR(VLOOKUP(Table1[[#This Row],[Program ID]],Table3[],2,FALSE),"ID BLANK")</f>
        <v>ID BLANK</v>
      </c>
      <c r="F112" s="99"/>
      <c r="G112" s="25" t="str">
        <f>IFERROR(VLOOKUP(Table1[[#This Row],[Account ID]],Table4[],2,FALSE),"ID BLANK")</f>
        <v>ID BLANK</v>
      </c>
      <c r="H112" s="84"/>
      <c r="I112" s="78" t="str">
        <f>IFERROR(VLOOKUP(Table1[[#This Row],[Account ID]],Table4[],3,FALSE),"ID BLANK")</f>
        <v>ID BLANK</v>
      </c>
      <c r="J112" s="25" t="str">
        <f>Table1[[#This Row],[Account Type]]&amp;LEFT(Table1[[#This Row],[Restriction?]],1)</f>
        <v>ID BLANK</v>
      </c>
      <c r="K112" s="77"/>
      <c r="L112" s="25" t="str">
        <f>IFERROR(VLOOKUP(Table1[[#This Row],[Project_Grant ID]],Table5[],2,FALSE),"ID BLANK")</f>
        <v>ID BLANK</v>
      </c>
      <c r="M112" s="81"/>
      <c r="N112" s="83"/>
      <c r="O112" s="84"/>
      <c r="P112" s="43">
        <f t="shared" si="4"/>
        <v>0</v>
      </c>
      <c r="Q11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3" spans="2:28" ht="14.4" x14ac:dyDescent="0.3">
      <c r="B113" s="77"/>
      <c r="C113" s="25" t="str">
        <f>IFERROR(VLOOKUP(Table1[[#This Row],[Location ID]],Table2[],2,FALSE),"ID BLANK")</f>
        <v>ID BLANK</v>
      </c>
      <c r="D113"/>
      <c r="E113" s="78" t="str">
        <f>IFERROR(VLOOKUP(Table1[[#This Row],[Program ID]],Table3[],2,FALSE),"ID BLANK")</f>
        <v>ID BLANK</v>
      </c>
      <c r="F113" s="99"/>
      <c r="G113" s="25" t="str">
        <f>IFERROR(VLOOKUP(Table1[[#This Row],[Account ID]],Table4[],2,FALSE),"ID BLANK")</f>
        <v>ID BLANK</v>
      </c>
      <c r="H113" s="84"/>
      <c r="I113" s="78" t="str">
        <f>IFERROR(VLOOKUP(Table1[[#This Row],[Account ID]],Table4[],3,FALSE),"ID BLANK")</f>
        <v>ID BLANK</v>
      </c>
      <c r="J113" s="25" t="str">
        <f>Table1[[#This Row],[Account Type]]&amp;LEFT(Table1[[#This Row],[Restriction?]],1)</f>
        <v>ID BLANK</v>
      </c>
      <c r="K113" s="77"/>
      <c r="L113" s="25" t="str">
        <f>IFERROR(VLOOKUP(Table1[[#This Row],[Project_Grant ID]],Table5[],2,FALSE),"ID BLANK")</f>
        <v>ID BLANK</v>
      </c>
      <c r="M113" s="81"/>
      <c r="N113" s="83"/>
      <c r="O113" s="84"/>
      <c r="P113" s="43">
        <f t="shared" si="4"/>
        <v>0</v>
      </c>
      <c r="Q11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4" spans="2:28" ht="14.4" x14ac:dyDescent="0.3">
      <c r="B114" s="77"/>
      <c r="C114" s="25" t="str">
        <f>IFERROR(VLOOKUP(Table1[[#This Row],[Location ID]],Table2[],2,FALSE),"ID BLANK")</f>
        <v>ID BLANK</v>
      </c>
      <c r="D114"/>
      <c r="E114" s="78" t="str">
        <f>IFERROR(VLOOKUP(Table1[[#This Row],[Program ID]],Table3[],2,FALSE),"ID BLANK")</f>
        <v>ID BLANK</v>
      </c>
      <c r="F114" s="99"/>
      <c r="G114" s="25" t="str">
        <f>IFERROR(VLOOKUP(Table1[[#This Row],[Account ID]],Table4[],2,FALSE),"ID BLANK")</f>
        <v>ID BLANK</v>
      </c>
      <c r="H114" s="84"/>
      <c r="I114" s="78" t="str">
        <f>IFERROR(VLOOKUP(Table1[[#This Row],[Account ID]],Table4[],3,FALSE),"ID BLANK")</f>
        <v>ID BLANK</v>
      </c>
      <c r="J114" s="25" t="str">
        <f>Table1[[#This Row],[Account Type]]&amp;LEFT(Table1[[#This Row],[Restriction?]],1)</f>
        <v>ID BLANK</v>
      </c>
      <c r="K114" s="77"/>
      <c r="L114" s="25" t="str">
        <f>IFERROR(VLOOKUP(Table1[[#This Row],[Project_Grant ID]],Table5[],2,FALSE),"ID BLANK")</f>
        <v>ID BLANK</v>
      </c>
      <c r="M114" s="81"/>
      <c r="N114" s="83"/>
      <c r="O114" s="84"/>
      <c r="P114" s="43">
        <f t="shared" si="4"/>
        <v>0</v>
      </c>
      <c r="Q11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5" spans="2:28" ht="14.4" x14ac:dyDescent="0.3">
      <c r="B115" s="77"/>
      <c r="C115" s="25" t="str">
        <f>IFERROR(VLOOKUP(Table1[[#This Row],[Location ID]],Table2[],2,FALSE),"ID BLANK")</f>
        <v>ID BLANK</v>
      </c>
      <c r="D115"/>
      <c r="E115" s="78" t="str">
        <f>IFERROR(VLOOKUP(Table1[[#This Row],[Program ID]],Table3[],2,FALSE),"ID BLANK")</f>
        <v>ID BLANK</v>
      </c>
      <c r="F115" s="99"/>
      <c r="G115" s="25" t="str">
        <f>IFERROR(VLOOKUP(Table1[[#This Row],[Account ID]],Table4[],2,FALSE),"ID BLANK")</f>
        <v>ID BLANK</v>
      </c>
      <c r="H115" s="84"/>
      <c r="I115" s="78" t="str">
        <f>IFERROR(VLOOKUP(Table1[[#This Row],[Account ID]],Table4[],3,FALSE),"ID BLANK")</f>
        <v>ID BLANK</v>
      </c>
      <c r="J115" s="25" t="str">
        <f>Table1[[#This Row],[Account Type]]&amp;LEFT(Table1[[#This Row],[Restriction?]],1)</f>
        <v>ID BLANK</v>
      </c>
      <c r="K115" s="77"/>
      <c r="L115" s="25" t="str">
        <f>IFERROR(VLOOKUP(Table1[[#This Row],[Project_Grant ID]],Table5[],2,FALSE),"ID BLANK")</f>
        <v>ID BLANK</v>
      </c>
      <c r="M115" s="81"/>
      <c r="N115" s="83"/>
      <c r="O115" s="84"/>
      <c r="P115" s="43">
        <f t="shared" si="4"/>
        <v>0</v>
      </c>
      <c r="Q11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6" spans="2:28" ht="14.4" x14ac:dyDescent="0.3">
      <c r="B116" s="77"/>
      <c r="C116" s="25" t="str">
        <f>IFERROR(VLOOKUP(Table1[[#This Row],[Location ID]],Table2[],2,FALSE),"ID BLANK")</f>
        <v>ID BLANK</v>
      </c>
      <c r="D116"/>
      <c r="E116" s="78" t="str">
        <f>IFERROR(VLOOKUP(Table1[[#This Row],[Program ID]],Table3[],2,FALSE),"ID BLANK")</f>
        <v>ID BLANK</v>
      </c>
      <c r="F116" s="99"/>
      <c r="G116" s="25" t="str">
        <f>IFERROR(VLOOKUP(Table1[[#This Row],[Account ID]],Table4[],2,FALSE),"ID BLANK")</f>
        <v>ID BLANK</v>
      </c>
      <c r="H116" s="84"/>
      <c r="I116" s="78" t="str">
        <f>IFERROR(VLOOKUP(Table1[[#This Row],[Account ID]],Table4[],3,FALSE),"ID BLANK")</f>
        <v>ID BLANK</v>
      </c>
      <c r="J116" s="25" t="str">
        <f>Table1[[#This Row],[Account Type]]&amp;LEFT(Table1[[#This Row],[Restriction?]],1)</f>
        <v>ID BLANK</v>
      </c>
      <c r="K116" s="77"/>
      <c r="L116" s="25" t="str">
        <f>IFERROR(VLOOKUP(Table1[[#This Row],[Project_Grant ID]],Table5[],2,FALSE),"ID BLANK")</f>
        <v>ID BLANK</v>
      </c>
      <c r="M116" s="81"/>
      <c r="N116" s="83"/>
      <c r="O116" s="84"/>
      <c r="P116" s="43">
        <f t="shared" si="4"/>
        <v>0</v>
      </c>
      <c r="Q11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7" spans="2:28" ht="14.4" x14ac:dyDescent="0.3">
      <c r="B117" s="77"/>
      <c r="C117" s="25" t="str">
        <f>IFERROR(VLOOKUP(Table1[[#This Row],[Location ID]],Table2[],2,FALSE),"ID BLANK")</f>
        <v>ID BLANK</v>
      </c>
      <c r="D117"/>
      <c r="E117" s="78" t="str">
        <f>IFERROR(VLOOKUP(Table1[[#This Row],[Program ID]],Table3[],2,FALSE),"ID BLANK")</f>
        <v>ID BLANK</v>
      </c>
      <c r="F117" s="99"/>
      <c r="G117" s="25" t="str">
        <f>IFERROR(VLOOKUP(Table1[[#This Row],[Account ID]],Table4[],2,FALSE),"ID BLANK")</f>
        <v>ID BLANK</v>
      </c>
      <c r="H117" s="84"/>
      <c r="I117" s="78" t="str">
        <f>IFERROR(VLOOKUP(Table1[[#This Row],[Account ID]],Table4[],3,FALSE),"ID BLANK")</f>
        <v>ID BLANK</v>
      </c>
      <c r="J117" s="25" t="str">
        <f>Table1[[#This Row],[Account Type]]&amp;LEFT(Table1[[#This Row],[Restriction?]],1)</f>
        <v>ID BLANK</v>
      </c>
      <c r="K117" s="77"/>
      <c r="L117" s="25" t="str">
        <f>IFERROR(VLOOKUP(Table1[[#This Row],[Project_Grant ID]],Table5[],2,FALSE),"ID BLANK")</f>
        <v>ID BLANK</v>
      </c>
      <c r="M117" s="81"/>
      <c r="N117" s="83"/>
      <c r="O117" s="84"/>
      <c r="P117" s="43">
        <f t="shared" si="4"/>
        <v>0</v>
      </c>
      <c r="Q11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8" spans="2:28" ht="14.4" x14ac:dyDescent="0.3">
      <c r="B118" s="77"/>
      <c r="C118" s="25" t="str">
        <f>IFERROR(VLOOKUP(Table1[[#This Row],[Location ID]],Table2[],2,FALSE),"ID BLANK")</f>
        <v>ID BLANK</v>
      </c>
      <c r="D118"/>
      <c r="E118" s="78" t="str">
        <f>IFERROR(VLOOKUP(Table1[[#This Row],[Program ID]],Table3[],2,FALSE),"ID BLANK")</f>
        <v>ID BLANK</v>
      </c>
      <c r="F118" s="99"/>
      <c r="G118" s="25" t="str">
        <f>IFERROR(VLOOKUP(Table1[[#This Row],[Account ID]],Table4[],2,FALSE),"ID BLANK")</f>
        <v>ID BLANK</v>
      </c>
      <c r="H118" s="84"/>
      <c r="I118" s="78" t="str">
        <f>IFERROR(VLOOKUP(Table1[[#This Row],[Account ID]],Table4[],3,FALSE),"ID BLANK")</f>
        <v>ID BLANK</v>
      </c>
      <c r="J118" s="25" t="str">
        <f>Table1[[#This Row],[Account Type]]&amp;LEFT(Table1[[#This Row],[Restriction?]],1)</f>
        <v>ID BLANK</v>
      </c>
      <c r="K118" s="77"/>
      <c r="L118" s="25" t="str">
        <f>IFERROR(VLOOKUP(Table1[[#This Row],[Project_Grant ID]],Table5[],2,FALSE),"ID BLANK")</f>
        <v>ID BLANK</v>
      </c>
      <c r="M118" s="81"/>
      <c r="N118" s="83"/>
      <c r="O118" s="84"/>
      <c r="P118" s="43">
        <f t="shared" si="4"/>
        <v>0</v>
      </c>
      <c r="Q11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19" spans="2:28" ht="14.4" x14ac:dyDescent="0.3">
      <c r="B119" s="77"/>
      <c r="C119" s="25" t="str">
        <f>IFERROR(VLOOKUP(Table1[[#This Row],[Location ID]],Table2[],2,FALSE),"ID BLANK")</f>
        <v>ID BLANK</v>
      </c>
      <c r="D119"/>
      <c r="E119" s="78" t="str">
        <f>IFERROR(VLOOKUP(Table1[[#This Row],[Program ID]],Table3[],2,FALSE),"ID BLANK")</f>
        <v>ID BLANK</v>
      </c>
      <c r="F119" s="99"/>
      <c r="G119" s="25" t="str">
        <f>IFERROR(VLOOKUP(Table1[[#This Row],[Account ID]],Table4[],2,FALSE),"ID BLANK")</f>
        <v>ID BLANK</v>
      </c>
      <c r="H119" s="84"/>
      <c r="I119" s="78" t="str">
        <f>IFERROR(VLOOKUP(Table1[[#This Row],[Account ID]],Table4[],3,FALSE),"ID BLANK")</f>
        <v>ID BLANK</v>
      </c>
      <c r="J119" s="25" t="str">
        <f>Table1[[#This Row],[Account Type]]&amp;LEFT(Table1[[#This Row],[Restriction?]],1)</f>
        <v>ID BLANK</v>
      </c>
      <c r="K119" s="77"/>
      <c r="L119" s="25" t="str">
        <f>IFERROR(VLOOKUP(Table1[[#This Row],[Project_Grant ID]],Table5[],2,FALSE),"ID BLANK")</f>
        <v>ID BLANK</v>
      </c>
      <c r="M119" s="81"/>
      <c r="N119" s="83"/>
      <c r="O119" s="84"/>
      <c r="P119" s="43">
        <f t="shared" si="4"/>
        <v>0</v>
      </c>
      <c r="Q11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0" spans="2:28" ht="14.4" x14ac:dyDescent="0.3">
      <c r="B120" s="77"/>
      <c r="C120" s="25" t="str">
        <f>IFERROR(VLOOKUP(Table1[[#This Row],[Location ID]],Table2[],2,FALSE),"ID BLANK")</f>
        <v>ID BLANK</v>
      </c>
      <c r="D120"/>
      <c r="E120" s="78" t="str">
        <f>IFERROR(VLOOKUP(Table1[[#This Row],[Program ID]],Table3[],2,FALSE),"ID BLANK")</f>
        <v>ID BLANK</v>
      </c>
      <c r="F120" s="99"/>
      <c r="G120" s="25" t="str">
        <f>IFERROR(VLOOKUP(Table1[[#This Row],[Account ID]],Table4[],2,FALSE),"ID BLANK")</f>
        <v>ID BLANK</v>
      </c>
      <c r="H120" s="84"/>
      <c r="I120" s="78" t="str">
        <f>IFERROR(VLOOKUP(Table1[[#This Row],[Account ID]],Table4[],3,FALSE),"ID BLANK")</f>
        <v>ID BLANK</v>
      </c>
      <c r="J120" s="25" t="str">
        <f>Table1[[#This Row],[Account Type]]&amp;LEFT(Table1[[#This Row],[Restriction?]],1)</f>
        <v>ID BLANK</v>
      </c>
      <c r="K120" s="77"/>
      <c r="L120" s="25" t="str">
        <f>IFERROR(VLOOKUP(Table1[[#This Row],[Project_Grant ID]],Table5[],2,FALSE),"ID BLANK")</f>
        <v>ID BLANK</v>
      </c>
      <c r="M120" s="81"/>
      <c r="N120" s="83"/>
      <c r="O120" s="84"/>
      <c r="P120" s="43">
        <f t="shared" si="4"/>
        <v>0</v>
      </c>
      <c r="Q12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1" spans="2:28" ht="14.4" x14ac:dyDescent="0.3">
      <c r="B121" s="77"/>
      <c r="C121" s="25" t="str">
        <f>IFERROR(VLOOKUP(Table1[[#This Row],[Location ID]],Table2[],2,FALSE),"ID BLANK")</f>
        <v>ID BLANK</v>
      </c>
      <c r="D121"/>
      <c r="E121" s="78" t="str">
        <f>IFERROR(VLOOKUP(Table1[[#This Row],[Program ID]],Table3[],2,FALSE),"ID BLANK")</f>
        <v>ID BLANK</v>
      </c>
      <c r="F121" s="99"/>
      <c r="G121" s="25" t="str">
        <f>IFERROR(VLOOKUP(Table1[[#This Row],[Account ID]],Table4[],2,FALSE),"ID BLANK")</f>
        <v>ID BLANK</v>
      </c>
      <c r="H121" s="84"/>
      <c r="I121" s="78" t="str">
        <f>IFERROR(VLOOKUP(Table1[[#This Row],[Account ID]],Table4[],3,FALSE),"ID BLANK")</f>
        <v>ID BLANK</v>
      </c>
      <c r="J121" s="25" t="str">
        <f>Table1[[#This Row],[Account Type]]&amp;LEFT(Table1[[#This Row],[Restriction?]],1)</f>
        <v>ID BLANK</v>
      </c>
      <c r="K121" s="77"/>
      <c r="L121" s="25" t="str">
        <f>IFERROR(VLOOKUP(Table1[[#This Row],[Project_Grant ID]],Table5[],2,FALSE),"ID BLANK")</f>
        <v>ID BLANK</v>
      </c>
      <c r="M121" s="81"/>
      <c r="N121" s="83"/>
      <c r="O121" s="84"/>
      <c r="P121" s="43">
        <f t="shared" si="4"/>
        <v>0</v>
      </c>
      <c r="Q12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2" spans="2:28" ht="14.4" x14ac:dyDescent="0.3">
      <c r="B122" s="77"/>
      <c r="C122" s="25" t="str">
        <f>IFERROR(VLOOKUP(Table1[[#This Row],[Location ID]],Table2[],2,FALSE),"ID BLANK")</f>
        <v>ID BLANK</v>
      </c>
      <c r="D122"/>
      <c r="E122" s="78" t="str">
        <f>IFERROR(VLOOKUP(Table1[[#This Row],[Program ID]],Table3[],2,FALSE),"ID BLANK")</f>
        <v>ID BLANK</v>
      </c>
      <c r="F122" s="99"/>
      <c r="G122" s="25" t="str">
        <f>IFERROR(VLOOKUP(Table1[[#This Row],[Account ID]],Table4[],2,FALSE),"ID BLANK")</f>
        <v>ID BLANK</v>
      </c>
      <c r="H122" s="84"/>
      <c r="I122" s="78" t="str">
        <f>IFERROR(VLOOKUP(Table1[[#This Row],[Account ID]],Table4[],3,FALSE),"ID BLANK")</f>
        <v>ID BLANK</v>
      </c>
      <c r="J122" s="25" t="str">
        <f>Table1[[#This Row],[Account Type]]&amp;LEFT(Table1[[#This Row],[Restriction?]],1)</f>
        <v>ID BLANK</v>
      </c>
      <c r="K122" s="77"/>
      <c r="L122" s="25" t="str">
        <f>IFERROR(VLOOKUP(Table1[[#This Row],[Project_Grant ID]],Table5[],2,FALSE),"ID BLANK")</f>
        <v>ID BLANK</v>
      </c>
      <c r="M122" s="81"/>
      <c r="N122" s="83"/>
      <c r="O122" s="84"/>
      <c r="P122" s="43">
        <f t="shared" si="4"/>
        <v>0</v>
      </c>
      <c r="Q12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3" spans="2:28" ht="14.4" x14ac:dyDescent="0.3">
      <c r="B123" s="77"/>
      <c r="C123" s="25" t="str">
        <f>IFERROR(VLOOKUP(Table1[[#This Row],[Location ID]],Table2[],2,FALSE),"ID BLANK")</f>
        <v>ID BLANK</v>
      </c>
      <c r="D123"/>
      <c r="E123" s="78" t="str">
        <f>IFERROR(VLOOKUP(Table1[[#This Row],[Program ID]],Table3[],2,FALSE),"ID BLANK")</f>
        <v>ID BLANK</v>
      </c>
      <c r="F123" s="99"/>
      <c r="G123" s="25" t="str">
        <f>IFERROR(VLOOKUP(Table1[[#This Row],[Account ID]],Table4[],2,FALSE),"ID BLANK")</f>
        <v>ID BLANK</v>
      </c>
      <c r="H123" s="84"/>
      <c r="I123" s="78" t="str">
        <f>IFERROR(VLOOKUP(Table1[[#This Row],[Account ID]],Table4[],3,FALSE),"ID BLANK")</f>
        <v>ID BLANK</v>
      </c>
      <c r="J123" s="25" t="str">
        <f>Table1[[#This Row],[Account Type]]&amp;LEFT(Table1[[#This Row],[Restriction?]],1)</f>
        <v>ID BLANK</v>
      </c>
      <c r="K123" s="77"/>
      <c r="L123" s="25" t="str">
        <f>IFERROR(VLOOKUP(Table1[[#This Row],[Project_Grant ID]],Table5[],2,FALSE),"ID BLANK")</f>
        <v>ID BLANK</v>
      </c>
      <c r="M123" s="81"/>
      <c r="N123" s="83"/>
      <c r="O123" s="84"/>
      <c r="P123" s="43">
        <f t="shared" si="4"/>
        <v>0</v>
      </c>
      <c r="Q12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4" spans="2:28" ht="14.4" x14ac:dyDescent="0.3">
      <c r="B124" s="77"/>
      <c r="C124" s="25" t="str">
        <f>IFERROR(VLOOKUP(Table1[[#This Row],[Location ID]],Table2[],2,FALSE),"ID BLANK")</f>
        <v>ID BLANK</v>
      </c>
      <c r="D124"/>
      <c r="E124" s="78" t="str">
        <f>IFERROR(VLOOKUP(Table1[[#This Row],[Program ID]],Table3[],2,FALSE),"ID BLANK")</f>
        <v>ID BLANK</v>
      </c>
      <c r="F124" s="99"/>
      <c r="G124" s="25" t="str">
        <f>IFERROR(VLOOKUP(Table1[[#This Row],[Account ID]],Table4[],2,FALSE),"ID BLANK")</f>
        <v>ID BLANK</v>
      </c>
      <c r="H124" s="84"/>
      <c r="I124" s="78" t="str">
        <f>IFERROR(VLOOKUP(Table1[[#This Row],[Account ID]],Table4[],3,FALSE),"ID BLANK")</f>
        <v>ID BLANK</v>
      </c>
      <c r="J124" s="25" t="str">
        <f>Table1[[#This Row],[Account Type]]&amp;LEFT(Table1[[#This Row],[Restriction?]],1)</f>
        <v>ID BLANK</v>
      </c>
      <c r="K124" s="77"/>
      <c r="L124" s="25" t="str">
        <f>IFERROR(VLOOKUP(Table1[[#This Row],[Project_Grant ID]],Table5[],2,FALSE),"ID BLANK")</f>
        <v>ID BLANK</v>
      </c>
      <c r="M124" s="81"/>
      <c r="N124" s="83"/>
      <c r="O124" s="84"/>
      <c r="P124" s="43">
        <f t="shared" si="4"/>
        <v>0</v>
      </c>
      <c r="Q12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5" spans="2:28" ht="14.4" x14ac:dyDescent="0.3">
      <c r="B125" s="77"/>
      <c r="C125" s="25" t="str">
        <f>IFERROR(VLOOKUP(Table1[[#This Row],[Location ID]],Table2[],2,FALSE),"ID BLANK")</f>
        <v>ID BLANK</v>
      </c>
      <c r="D125"/>
      <c r="E125" s="78" t="str">
        <f>IFERROR(VLOOKUP(Table1[[#This Row],[Program ID]],Table3[],2,FALSE),"ID BLANK")</f>
        <v>ID BLANK</v>
      </c>
      <c r="F125" s="99"/>
      <c r="G125" s="25" t="str">
        <f>IFERROR(VLOOKUP(Table1[[#This Row],[Account ID]],Table4[],2,FALSE),"ID BLANK")</f>
        <v>ID BLANK</v>
      </c>
      <c r="H125" s="84"/>
      <c r="I125" s="78" t="str">
        <f>IFERROR(VLOOKUP(Table1[[#This Row],[Account ID]],Table4[],3,FALSE),"ID BLANK")</f>
        <v>ID BLANK</v>
      </c>
      <c r="J125" s="25" t="str">
        <f>Table1[[#This Row],[Account Type]]&amp;LEFT(Table1[[#This Row],[Restriction?]],1)</f>
        <v>ID BLANK</v>
      </c>
      <c r="K125" s="77"/>
      <c r="L125" s="25" t="str">
        <f>IFERROR(VLOOKUP(Table1[[#This Row],[Project_Grant ID]],Table5[],2,FALSE),"ID BLANK")</f>
        <v>ID BLANK</v>
      </c>
      <c r="M125" s="81"/>
      <c r="N125" s="83"/>
      <c r="O125" s="84"/>
      <c r="P125" s="43">
        <f t="shared" si="4"/>
        <v>0</v>
      </c>
      <c r="Q12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6" spans="2:28" ht="14.4" x14ac:dyDescent="0.3">
      <c r="B126" s="77"/>
      <c r="C126" s="25" t="str">
        <f>IFERROR(VLOOKUP(Table1[[#This Row],[Location ID]],Table2[],2,FALSE),"ID BLANK")</f>
        <v>ID BLANK</v>
      </c>
      <c r="D126"/>
      <c r="E126" s="78" t="str">
        <f>IFERROR(VLOOKUP(Table1[[#This Row],[Program ID]],Table3[],2,FALSE),"ID BLANK")</f>
        <v>ID BLANK</v>
      </c>
      <c r="F126" s="99"/>
      <c r="G126" s="25" t="str">
        <f>IFERROR(VLOOKUP(Table1[[#This Row],[Account ID]],Table4[],2,FALSE),"ID BLANK")</f>
        <v>ID BLANK</v>
      </c>
      <c r="H126" s="84"/>
      <c r="I126" s="78" t="str">
        <f>IFERROR(VLOOKUP(Table1[[#This Row],[Account ID]],Table4[],3,FALSE),"ID BLANK")</f>
        <v>ID BLANK</v>
      </c>
      <c r="J126" s="25" t="str">
        <f>Table1[[#This Row],[Account Type]]&amp;LEFT(Table1[[#This Row],[Restriction?]],1)</f>
        <v>ID BLANK</v>
      </c>
      <c r="K126" s="77"/>
      <c r="L126" s="25" t="str">
        <f>IFERROR(VLOOKUP(Table1[[#This Row],[Project_Grant ID]],Table5[],2,FALSE),"ID BLANK")</f>
        <v>ID BLANK</v>
      </c>
      <c r="M126" s="81"/>
      <c r="N126" s="83"/>
      <c r="O126" s="84"/>
      <c r="P126" s="43">
        <f t="shared" si="4"/>
        <v>0</v>
      </c>
      <c r="Q12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7" spans="2:28" ht="14.4" x14ac:dyDescent="0.3">
      <c r="B127" s="77"/>
      <c r="C127" s="25" t="str">
        <f>IFERROR(VLOOKUP(Table1[[#This Row],[Location ID]],Table2[],2,FALSE),"ID BLANK")</f>
        <v>ID BLANK</v>
      </c>
      <c r="D127"/>
      <c r="E127" s="78" t="str">
        <f>IFERROR(VLOOKUP(Table1[[#This Row],[Program ID]],Table3[],2,FALSE),"ID BLANK")</f>
        <v>ID BLANK</v>
      </c>
      <c r="F127" s="99"/>
      <c r="G127" s="25" t="str">
        <f>IFERROR(VLOOKUP(Table1[[#This Row],[Account ID]],Table4[],2,FALSE),"ID BLANK")</f>
        <v>ID BLANK</v>
      </c>
      <c r="H127" s="84"/>
      <c r="I127" s="78" t="str">
        <f>IFERROR(VLOOKUP(Table1[[#This Row],[Account ID]],Table4[],3,FALSE),"ID BLANK")</f>
        <v>ID BLANK</v>
      </c>
      <c r="J127" s="25" t="str">
        <f>Table1[[#This Row],[Account Type]]&amp;LEFT(Table1[[#This Row],[Restriction?]],1)</f>
        <v>ID BLANK</v>
      </c>
      <c r="K127" s="77"/>
      <c r="L127" s="25" t="str">
        <f>IFERROR(VLOOKUP(Table1[[#This Row],[Project_Grant ID]],Table5[],2,FALSE),"ID BLANK")</f>
        <v>ID BLANK</v>
      </c>
      <c r="M127" s="81"/>
      <c r="N127" s="83"/>
      <c r="O127" s="84"/>
      <c r="P127" s="43">
        <f t="shared" si="4"/>
        <v>0</v>
      </c>
      <c r="Q12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8" spans="2:28" ht="14.4" x14ac:dyDescent="0.3">
      <c r="B128" s="77"/>
      <c r="C128" s="25" t="str">
        <f>IFERROR(VLOOKUP(Table1[[#This Row],[Location ID]],Table2[],2,FALSE),"ID BLANK")</f>
        <v>ID BLANK</v>
      </c>
      <c r="D128"/>
      <c r="E128" s="78" t="str">
        <f>IFERROR(VLOOKUP(Table1[[#This Row],[Program ID]],Table3[],2,FALSE),"ID BLANK")</f>
        <v>ID BLANK</v>
      </c>
      <c r="F128" s="99"/>
      <c r="G128" s="25" t="str">
        <f>IFERROR(VLOOKUP(Table1[[#This Row],[Account ID]],Table4[],2,FALSE),"ID BLANK")</f>
        <v>ID BLANK</v>
      </c>
      <c r="H128" s="84"/>
      <c r="I128" s="78" t="str">
        <f>IFERROR(VLOOKUP(Table1[[#This Row],[Account ID]],Table4[],3,FALSE),"ID BLANK")</f>
        <v>ID BLANK</v>
      </c>
      <c r="J128" s="25" t="str">
        <f>Table1[[#This Row],[Account Type]]&amp;LEFT(Table1[[#This Row],[Restriction?]],1)</f>
        <v>ID BLANK</v>
      </c>
      <c r="K128" s="77"/>
      <c r="L128" s="25" t="str">
        <f>IFERROR(VLOOKUP(Table1[[#This Row],[Project_Grant ID]],Table5[],2,FALSE),"ID BLANK")</f>
        <v>ID BLANK</v>
      </c>
      <c r="M128" s="81"/>
      <c r="N128" s="83"/>
      <c r="O128" s="84"/>
      <c r="P128" s="43">
        <f t="shared" si="4"/>
        <v>0</v>
      </c>
      <c r="Q12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29" spans="2:28" ht="14.4" x14ac:dyDescent="0.3">
      <c r="B129" s="77"/>
      <c r="C129" s="25" t="str">
        <f>IFERROR(VLOOKUP(Table1[[#This Row],[Location ID]],Table2[],2,FALSE),"ID BLANK")</f>
        <v>ID BLANK</v>
      </c>
      <c r="D129"/>
      <c r="E129" s="78" t="str">
        <f>IFERROR(VLOOKUP(Table1[[#This Row],[Program ID]],Table3[],2,FALSE),"ID BLANK")</f>
        <v>ID BLANK</v>
      </c>
      <c r="F129" s="99"/>
      <c r="G129" s="25" t="str">
        <f>IFERROR(VLOOKUP(Table1[[#This Row],[Account ID]],Table4[],2,FALSE),"ID BLANK")</f>
        <v>ID BLANK</v>
      </c>
      <c r="H129" s="84"/>
      <c r="I129" s="78" t="str">
        <f>IFERROR(VLOOKUP(Table1[[#This Row],[Account ID]],Table4[],3,FALSE),"ID BLANK")</f>
        <v>ID BLANK</v>
      </c>
      <c r="J129" s="25" t="str">
        <f>Table1[[#This Row],[Account Type]]&amp;LEFT(Table1[[#This Row],[Restriction?]],1)</f>
        <v>ID BLANK</v>
      </c>
      <c r="K129" s="77"/>
      <c r="L129" s="25" t="str">
        <f>IFERROR(VLOOKUP(Table1[[#This Row],[Project_Grant ID]],Table5[],2,FALSE),"ID BLANK")</f>
        <v>ID BLANK</v>
      </c>
      <c r="M129" s="81"/>
      <c r="N129" s="83"/>
      <c r="O129" s="84"/>
      <c r="P129" s="43">
        <f t="shared" si="4"/>
        <v>0</v>
      </c>
      <c r="Q12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0" spans="2:28" ht="14.4" x14ac:dyDescent="0.3">
      <c r="B130" s="77"/>
      <c r="C130" s="25" t="str">
        <f>IFERROR(VLOOKUP(Table1[[#This Row],[Location ID]],Table2[],2,FALSE),"ID BLANK")</f>
        <v>ID BLANK</v>
      </c>
      <c r="D130"/>
      <c r="E130" s="78" t="str">
        <f>IFERROR(VLOOKUP(Table1[[#This Row],[Program ID]],Table3[],2,FALSE),"ID BLANK")</f>
        <v>ID BLANK</v>
      </c>
      <c r="F130" s="99"/>
      <c r="G130" s="25" t="str">
        <f>IFERROR(VLOOKUP(Table1[[#This Row],[Account ID]],Table4[],2,FALSE),"ID BLANK")</f>
        <v>ID BLANK</v>
      </c>
      <c r="H130" s="84"/>
      <c r="I130" s="78" t="str">
        <f>IFERROR(VLOOKUP(Table1[[#This Row],[Account ID]],Table4[],3,FALSE),"ID BLANK")</f>
        <v>ID BLANK</v>
      </c>
      <c r="J130" s="25" t="str">
        <f>Table1[[#This Row],[Account Type]]&amp;LEFT(Table1[[#This Row],[Restriction?]],1)</f>
        <v>ID BLANK</v>
      </c>
      <c r="K130" s="77"/>
      <c r="L130" s="25" t="str">
        <f>IFERROR(VLOOKUP(Table1[[#This Row],[Project_Grant ID]],Table5[],2,FALSE),"ID BLANK")</f>
        <v>ID BLANK</v>
      </c>
      <c r="M130" s="81"/>
      <c r="N130" s="83"/>
      <c r="O130" s="84"/>
      <c r="P130" s="43">
        <f t="shared" si="4"/>
        <v>0</v>
      </c>
      <c r="Q13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1" spans="2:28" ht="14.4" x14ac:dyDescent="0.3">
      <c r="B131" s="77"/>
      <c r="C131" s="25" t="str">
        <f>IFERROR(VLOOKUP(Table1[[#This Row],[Location ID]],Table2[],2,FALSE),"ID BLANK")</f>
        <v>ID BLANK</v>
      </c>
      <c r="D131"/>
      <c r="E131" s="78" t="str">
        <f>IFERROR(VLOOKUP(Table1[[#This Row],[Program ID]],Table3[],2,FALSE),"ID BLANK")</f>
        <v>ID BLANK</v>
      </c>
      <c r="F131" s="99"/>
      <c r="G131" s="25" t="str">
        <f>IFERROR(VLOOKUP(Table1[[#This Row],[Account ID]],Table4[],2,FALSE),"ID BLANK")</f>
        <v>ID BLANK</v>
      </c>
      <c r="H131" s="84"/>
      <c r="I131" s="78" t="str">
        <f>IFERROR(VLOOKUP(Table1[[#This Row],[Account ID]],Table4[],3,FALSE),"ID BLANK")</f>
        <v>ID BLANK</v>
      </c>
      <c r="J131" s="25" t="str">
        <f>Table1[[#This Row],[Account Type]]&amp;LEFT(Table1[[#This Row],[Restriction?]],1)</f>
        <v>ID BLANK</v>
      </c>
      <c r="K131" s="77"/>
      <c r="L131" s="25" t="str">
        <f>IFERROR(VLOOKUP(Table1[[#This Row],[Project_Grant ID]],Table5[],2,FALSE),"ID BLANK")</f>
        <v>ID BLANK</v>
      </c>
      <c r="M131" s="81"/>
      <c r="N131" s="83"/>
      <c r="O131" s="84"/>
      <c r="P131" s="43">
        <f t="shared" si="4"/>
        <v>0</v>
      </c>
      <c r="Q13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2" spans="2:28" ht="14.4" x14ac:dyDescent="0.3">
      <c r="B132" s="77"/>
      <c r="C132" s="25" t="str">
        <f>IFERROR(VLOOKUP(Table1[[#This Row],[Location ID]],Table2[],2,FALSE),"ID BLANK")</f>
        <v>ID BLANK</v>
      </c>
      <c r="D132"/>
      <c r="E132" s="78" t="str">
        <f>IFERROR(VLOOKUP(Table1[[#This Row],[Program ID]],Table3[],2,FALSE),"ID BLANK")</f>
        <v>ID BLANK</v>
      </c>
      <c r="F132" s="99"/>
      <c r="G132" s="25" t="str">
        <f>IFERROR(VLOOKUP(Table1[[#This Row],[Account ID]],Table4[],2,FALSE),"ID BLANK")</f>
        <v>ID BLANK</v>
      </c>
      <c r="H132" s="84"/>
      <c r="I132" s="78" t="str">
        <f>IFERROR(VLOOKUP(Table1[[#This Row],[Account ID]],Table4[],3,FALSE),"ID BLANK")</f>
        <v>ID BLANK</v>
      </c>
      <c r="J132" s="25" t="str">
        <f>Table1[[#This Row],[Account Type]]&amp;LEFT(Table1[[#This Row],[Restriction?]],1)</f>
        <v>ID BLANK</v>
      </c>
      <c r="K132" s="77"/>
      <c r="L132" s="25" t="str">
        <f>IFERROR(VLOOKUP(Table1[[#This Row],[Project_Grant ID]],Table5[],2,FALSE),"ID BLANK")</f>
        <v>ID BLANK</v>
      </c>
      <c r="M132" s="81"/>
      <c r="N132" s="83"/>
      <c r="O132" s="84"/>
      <c r="P132" s="43">
        <f t="shared" si="4"/>
        <v>0</v>
      </c>
      <c r="Q13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3" spans="2:28" ht="14.4" x14ac:dyDescent="0.3">
      <c r="B133" s="77"/>
      <c r="C133" s="25" t="str">
        <f>IFERROR(VLOOKUP(Table1[[#This Row],[Location ID]],Table2[],2,FALSE),"ID BLANK")</f>
        <v>ID BLANK</v>
      </c>
      <c r="D133"/>
      <c r="E133" s="78" t="str">
        <f>IFERROR(VLOOKUP(Table1[[#This Row],[Program ID]],Table3[],2,FALSE),"ID BLANK")</f>
        <v>ID BLANK</v>
      </c>
      <c r="F133" s="99"/>
      <c r="G133" s="25" t="str">
        <f>IFERROR(VLOOKUP(Table1[[#This Row],[Account ID]],Table4[],2,FALSE),"ID BLANK")</f>
        <v>ID BLANK</v>
      </c>
      <c r="H133" s="84"/>
      <c r="I133" s="78" t="str">
        <f>IFERROR(VLOOKUP(Table1[[#This Row],[Account ID]],Table4[],3,FALSE),"ID BLANK")</f>
        <v>ID BLANK</v>
      </c>
      <c r="J133" s="25" t="str">
        <f>Table1[[#This Row],[Account Type]]&amp;LEFT(Table1[[#This Row],[Restriction?]],1)</f>
        <v>ID BLANK</v>
      </c>
      <c r="K133" s="77"/>
      <c r="L133" s="25" t="str">
        <f>IFERROR(VLOOKUP(Table1[[#This Row],[Project_Grant ID]],Table5[],2,FALSE),"ID BLANK")</f>
        <v>ID BLANK</v>
      </c>
      <c r="M133" s="81"/>
      <c r="N133" s="83"/>
      <c r="O133" s="84"/>
      <c r="P133" s="43">
        <f t="shared" si="4"/>
        <v>0</v>
      </c>
      <c r="Q13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4" spans="2:28" ht="14.4" x14ac:dyDescent="0.3">
      <c r="B134" s="77"/>
      <c r="C134" s="25" t="str">
        <f>IFERROR(VLOOKUP(Table1[[#This Row],[Location ID]],Table2[],2,FALSE),"ID BLANK")</f>
        <v>ID BLANK</v>
      </c>
      <c r="D134"/>
      <c r="E134" s="78" t="str">
        <f>IFERROR(VLOOKUP(Table1[[#This Row],[Program ID]],Table3[],2,FALSE),"ID BLANK")</f>
        <v>ID BLANK</v>
      </c>
      <c r="F134" s="99"/>
      <c r="G134" s="25" t="str">
        <f>IFERROR(VLOOKUP(Table1[[#This Row],[Account ID]],Table4[],2,FALSE),"ID BLANK")</f>
        <v>ID BLANK</v>
      </c>
      <c r="H134" s="84"/>
      <c r="I134" s="78" t="str">
        <f>IFERROR(VLOOKUP(Table1[[#This Row],[Account ID]],Table4[],3,FALSE),"ID BLANK")</f>
        <v>ID BLANK</v>
      </c>
      <c r="J134" s="25" t="str">
        <f>Table1[[#This Row],[Account Type]]&amp;LEFT(Table1[[#This Row],[Restriction?]],1)</f>
        <v>ID BLANK</v>
      </c>
      <c r="K134" s="77"/>
      <c r="L134" s="25" t="str">
        <f>IFERROR(VLOOKUP(Table1[[#This Row],[Project_Grant ID]],Table5[],2,FALSE),"ID BLANK")</f>
        <v>ID BLANK</v>
      </c>
      <c r="M134" s="81"/>
      <c r="N134" s="83"/>
      <c r="O134" s="84"/>
      <c r="P134" s="43">
        <f t="shared" si="4"/>
        <v>0</v>
      </c>
      <c r="Q13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5" spans="2:28" ht="14.4" x14ac:dyDescent="0.3">
      <c r="B135" s="77"/>
      <c r="C135" s="25" t="str">
        <f>IFERROR(VLOOKUP(Table1[[#This Row],[Location ID]],Table2[],2,FALSE),"ID BLANK")</f>
        <v>ID BLANK</v>
      </c>
      <c r="D135"/>
      <c r="E135" s="78" t="str">
        <f>IFERROR(VLOOKUP(Table1[[#This Row],[Program ID]],Table3[],2,FALSE),"ID BLANK")</f>
        <v>ID BLANK</v>
      </c>
      <c r="F135" s="99"/>
      <c r="G135" s="25" t="str">
        <f>IFERROR(VLOOKUP(Table1[[#This Row],[Account ID]],Table4[],2,FALSE),"ID BLANK")</f>
        <v>ID BLANK</v>
      </c>
      <c r="H135" s="84"/>
      <c r="I135" s="78" t="str">
        <f>IFERROR(VLOOKUP(Table1[[#This Row],[Account ID]],Table4[],3,FALSE),"ID BLANK")</f>
        <v>ID BLANK</v>
      </c>
      <c r="J135" s="25" t="str">
        <f>Table1[[#This Row],[Account Type]]&amp;LEFT(Table1[[#This Row],[Restriction?]],1)</f>
        <v>ID BLANK</v>
      </c>
      <c r="K135" s="77"/>
      <c r="L135" s="25" t="str">
        <f>IFERROR(VLOOKUP(Table1[[#This Row],[Project_Grant ID]],Table5[],2,FALSE),"ID BLANK")</f>
        <v>ID BLANK</v>
      </c>
      <c r="M135" s="81"/>
      <c r="N135" s="83"/>
      <c r="O135" s="84"/>
      <c r="P135" s="43">
        <f t="shared" si="4"/>
        <v>0</v>
      </c>
      <c r="Q13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6" spans="2:28" ht="14.4" x14ac:dyDescent="0.3">
      <c r="B136" s="77"/>
      <c r="C136" s="25" t="str">
        <f>IFERROR(VLOOKUP(Table1[[#This Row],[Location ID]],Table2[],2,FALSE),"ID BLANK")</f>
        <v>ID BLANK</v>
      </c>
      <c r="D136"/>
      <c r="E136" s="78" t="str">
        <f>IFERROR(VLOOKUP(Table1[[#This Row],[Program ID]],Table3[],2,FALSE),"ID BLANK")</f>
        <v>ID BLANK</v>
      </c>
      <c r="F136" s="99"/>
      <c r="G136" s="25" t="str">
        <f>IFERROR(VLOOKUP(Table1[[#This Row],[Account ID]],Table4[],2,FALSE),"ID BLANK")</f>
        <v>ID BLANK</v>
      </c>
      <c r="H136" s="84"/>
      <c r="I136" s="78" t="str">
        <f>IFERROR(VLOOKUP(Table1[[#This Row],[Account ID]],Table4[],3,FALSE),"ID BLANK")</f>
        <v>ID BLANK</v>
      </c>
      <c r="J136" s="25" t="str">
        <f>Table1[[#This Row],[Account Type]]&amp;LEFT(Table1[[#This Row],[Restriction?]],1)</f>
        <v>ID BLANK</v>
      </c>
      <c r="K136" s="77"/>
      <c r="L136" s="25" t="str">
        <f>IFERROR(VLOOKUP(Table1[[#This Row],[Project_Grant ID]],Table5[],2,FALSE),"ID BLANK")</f>
        <v>ID BLANK</v>
      </c>
      <c r="M136" s="81"/>
      <c r="N136" s="83"/>
      <c r="O136" s="84"/>
      <c r="P136" s="43">
        <f t="shared" si="4"/>
        <v>0</v>
      </c>
      <c r="Q13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7" spans="2:28" ht="14.4" x14ac:dyDescent="0.3">
      <c r="B137" s="77"/>
      <c r="C137" s="25" t="str">
        <f>IFERROR(VLOOKUP(Table1[[#This Row],[Location ID]],Table2[],2,FALSE),"ID BLANK")</f>
        <v>ID BLANK</v>
      </c>
      <c r="D137"/>
      <c r="E137" s="78" t="str">
        <f>IFERROR(VLOOKUP(Table1[[#This Row],[Program ID]],Table3[],2,FALSE),"ID BLANK")</f>
        <v>ID BLANK</v>
      </c>
      <c r="F137" s="99"/>
      <c r="G137" s="25" t="str">
        <f>IFERROR(VLOOKUP(Table1[[#This Row],[Account ID]],Table4[],2,FALSE),"ID BLANK")</f>
        <v>ID BLANK</v>
      </c>
      <c r="H137" s="84"/>
      <c r="I137" s="78" t="str">
        <f>IFERROR(VLOOKUP(Table1[[#This Row],[Account ID]],Table4[],3,FALSE),"ID BLANK")</f>
        <v>ID BLANK</v>
      </c>
      <c r="J137" s="25" t="str">
        <f>Table1[[#This Row],[Account Type]]&amp;LEFT(Table1[[#This Row],[Restriction?]],1)</f>
        <v>ID BLANK</v>
      </c>
      <c r="K137" s="77"/>
      <c r="L137" s="25" t="str">
        <f>IFERROR(VLOOKUP(Table1[[#This Row],[Project_Grant ID]],Table5[],2,FALSE),"ID BLANK")</f>
        <v>ID BLANK</v>
      </c>
      <c r="M137" s="81"/>
      <c r="N137" s="83"/>
      <c r="O137" s="84"/>
      <c r="P137" s="43">
        <f t="shared" si="4"/>
        <v>0</v>
      </c>
      <c r="Q13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8" spans="2:28" ht="14.4" x14ac:dyDescent="0.3">
      <c r="B138" s="77"/>
      <c r="C138" s="25" t="str">
        <f>IFERROR(VLOOKUP(Table1[[#This Row],[Location ID]],Table2[],2,FALSE),"ID BLANK")</f>
        <v>ID BLANK</v>
      </c>
      <c r="D138"/>
      <c r="E138" s="78" t="str">
        <f>IFERROR(VLOOKUP(Table1[[#This Row],[Program ID]],Table3[],2,FALSE),"ID BLANK")</f>
        <v>ID BLANK</v>
      </c>
      <c r="F138" s="99"/>
      <c r="G138" s="25" t="str">
        <f>IFERROR(VLOOKUP(Table1[[#This Row],[Account ID]],Table4[],2,FALSE),"ID BLANK")</f>
        <v>ID BLANK</v>
      </c>
      <c r="H138" s="84"/>
      <c r="I138" s="78" t="str">
        <f>IFERROR(VLOOKUP(Table1[[#This Row],[Account ID]],Table4[],3,FALSE),"ID BLANK")</f>
        <v>ID BLANK</v>
      </c>
      <c r="J138" s="25" t="str">
        <f>Table1[[#This Row],[Account Type]]&amp;LEFT(Table1[[#This Row],[Restriction?]],1)</f>
        <v>ID BLANK</v>
      </c>
      <c r="K138" s="77"/>
      <c r="L138" s="25" t="str">
        <f>IFERROR(VLOOKUP(Table1[[#This Row],[Project_Grant ID]],Table5[],2,FALSE),"ID BLANK")</f>
        <v>ID BLANK</v>
      </c>
      <c r="M138" s="81"/>
      <c r="N138" s="83"/>
      <c r="O138" s="84"/>
      <c r="P138" s="43">
        <f t="shared" si="4"/>
        <v>0</v>
      </c>
      <c r="Q13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39" spans="2:28" ht="14.4" x14ac:dyDescent="0.3">
      <c r="B139" s="77"/>
      <c r="C139" s="25" t="str">
        <f>IFERROR(VLOOKUP(Table1[[#This Row],[Location ID]],Table2[],2,FALSE),"ID BLANK")</f>
        <v>ID BLANK</v>
      </c>
      <c r="D139"/>
      <c r="E139" s="78" t="str">
        <f>IFERROR(VLOOKUP(Table1[[#This Row],[Program ID]],Table3[],2,FALSE),"ID BLANK")</f>
        <v>ID BLANK</v>
      </c>
      <c r="F139" s="99"/>
      <c r="G139" s="25" t="str">
        <f>IFERROR(VLOOKUP(Table1[[#This Row],[Account ID]],Table4[],2,FALSE),"ID BLANK")</f>
        <v>ID BLANK</v>
      </c>
      <c r="H139" s="84"/>
      <c r="I139" s="78" t="str">
        <f>IFERROR(VLOOKUP(Table1[[#This Row],[Account ID]],Table4[],3,FALSE),"ID BLANK")</f>
        <v>ID BLANK</v>
      </c>
      <c r="J139" s="25" t="str">
        <f>Table1[[#This Row],[Account Type]]&amp;LEFT(Table1[[#This Row],[Restriction?]],1)</f>
        <v>ID BLANK</v>
      </c>
      <c r="K139" s="77"/>
      <c r="L139" s="25" t="str">
        <f>IFERROR(VLOOKUP(Table1[[#This Row],[Project_Grant ID]],Table5[],2,FALSE),"ID BLANK")</f>
        <v>ID BLANK</v>
      </c>
      <c r="M139" s="81"/>
      <c r="N139" s="83"/>
      <c r="O139" s="84"/>
      <c r="P139" s="43">
        <f t="shared" si="4"/>
        <v>0</v>
      </c>
      <c r="Q13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3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3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0" spans="2:28" ht="14.4" x14ac:dyDescent="0.3">
      <c r="B140" s="77"/>
      <c r="C140" s="25" t="str">
        <f>IFERROR(VLOOKUP(Table1[[#This Row],[Location ID]],Table2[],2,FALSE),"ID BLANK")</f>
        <v>ID BLANK</v>
      </c>
      <c r="D140"/>
      <c r="E140" s="78" t="str">
        <f>IFERROR(VLOOKUP(Table1[[#This Row],[Program ID]],Table3[],2,FALSE),"ID BLANK")</f>
        <v>ID BLANK</v>
      </c>
      <c r="F140" s="99"/>
      <c r="G140" s="25" t="str">
        <f>IFERROR(VLOOKUP(Table1[[#This Row],[Account ID]],Table4[],2,FALSE),"ID BLANK")</f>
        <v>ID BLANK</v>
      </c>
      <c r="H140" s="84"/>
      <c r="I140" s="78" t="str">
        <f>IFERROR(VLOOKUP(Table1[[#This Row],[Account ID]],Table4[],3,FALSE),"ID BLANK")</f>
        <v>ID BLANK</v>
      </c>
      <c r="J140" s="25" t="str">
        <f>Table1[[#This Row],[Account Type]]&amp;LEFT(Table1[[#This Row],[Restriction?]],1)</f>
        <v>ID BLANK</v>
      </c>
      <c r="K140" s="77"/>
      <c r="L140" s="25" t="str">
        <f>IFERROR(VLOOKUP(Table1[[#This Row],[Project_Grant ID]],Table5[],2,FALSE),"ID BLANK")</f>
        <v>ID BLANK</v>
      </c>
      <c r="M140" s="81"/>
      <c r="N140" s="83"/>
      <c r="O140" s="84"/>
      <c r="P140" s="43">
        <f t="shared" si="4"/>
        <v>0</v>
      </c>
      <c r="Q14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1" spans="2:28" ht="14.4" x14ac:dyDescent="0.3">
      <c r="B141" s="77"/>
      <c r="C141" s="25" t="str">
        <f>IFERROR(VLOOKUP(Table1[[#This Row],[Location ID]],Table2[],2,FALSE),"ID BLANK")</f>
        <v>ID BLANK</v>
      </c>
      <c r="D141"/>
      <c r="E141" s="78" t="str">
        <f>IFERROR(VLOOKUP(Table1[[#This Row],[Program ID]],Table3[],2,FALSE),"ID BLANK")</f>
        <v>ID BLANK</v>
      </c>
      <c r="F141" s="99"/>
      <c r="G141" s="25" t="str">
        <f>IFERROR(VLOOKUP(Table1[[#This Row],[Account ID]],Table4[],2,FALSE),"ID BLANK")</f>
        <v>ID BLANK</v>
      </c>
      <c r="H141" s="84"/>
      <c r="I141" s="78" t="str">
        <f>IFERROR(VLOOKUP(Table1[[#This Row],[Account ID]],Table4[],3,FALSE),"ID BLANK")</f>
        <v>ID BLANK</v>
      </c>
      <c r="J141" s="25" t="str">
        <f>Table1[[#This Row],[Account Type]]&amp;LEFT(Table1[[#This Row],[Restriction?]],1)</f>
        <v>ID BLANK</v>
      </c>
      <c r="K141" s="77"/>
      <c r="L141" s="25" t="str">
        <f>IFERROR(VLOOKUP(Table1[[#This Row],[Project_Grant ID]],Table5[],2,FALSE),"ID BLANK")</f>
        <v>ID BLANK</v>
      </c>
      <c r="M141" s="81"/>
      <c r="N141" s="83"/>
      <c r="O141" s="84"/>
      <c r="P141" s="43">
        <f t="shared" si="4"/>
        <v>0</v>
      </c>
      <c r="Q14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2" spans="2:28" ht="14.4" x14ac:dyDescent="0.3">
      <c r="B142" s="77"/>
      <c r="C142" s="25" t="str">
        <f>IFERROR(VLOOKUP(Table1[[#This Row],[Location ID]],Table2[],2,FALSE),"ID BLANK")</f>
        <v>ID BLANK</v>
      </c>
      <c r="D142"/>
      <c r="E142" s="78" t="str">
        <f>IFERROR(VLOOKUP(Table1[[#This Row],[Program ID]],Table3[],2,FALSE),"ID BLANK")</f>
        <v>ID BLANK</v>
      </c>
      <c r="F142" s="99"/>
      <c r="G142" s="25" t="str">
        <f>IFERROR(VLOOKUP(Table1[[#This Row],[Account ID]],Table4[],2,FALSE),"ID BLANK")</f>
        <v>ID BLANK</v>
      </c>
      <c r="H142" s="84"/>
      <c r="I142" s="78" t="str">
        <f>IFERROR(VLOOKUP(Table1[[#This Row],[Account ID]],Table4[],3,FALSE),"ID BLANK")</f>
        <v>ID BLANK</v>
      </c>
      <c r="J142" s="25" t="str">
        <f>Table1[[#This Row],[Account Type]]&amp;LEFT(Table1[[#This Row],[Restriction?]],1)</f>
        <v>ID BLANK</v>
      </c>
      <c r="K142" s="77"/>
      <c r="L142" s="25" t="str">
        <f>IFERROR(VLOOKUP(Table1[[#This Row],[Project_Grant ID]],Table5[],2,FALSE),"ID BLANK")</f>
        <v>ID BLANK</v>
      </c>
      <c r="M142" s="81"/>
      <c r="N142" s="83"/>
      <c r="O142" s="84"/>
      <c r="P142" s="43">
        <f t="shared" ref="P142:P173" si="5">N142-SUM(Q142:AB142)</f>
        <v>0</v>
      </c>
      <c r="Q14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3" spans="2:28" ht="14.4" x14ac:dyDescent="0.3">
      <c r="B143" s="77"/>
      <c r="C143" s="25" t="str">
        <f>IFERROR(VLOOKUP(Table1[[#This Row],[Location ID]],Table2[],2,FALSE),"ID BLANK")</f>
        <v>ID BLANK</v>
      </c>
      <c r="D143"/>
      <c r="E143" s="78" t="str">
        <f>IFERROR(VLOOKUP(Table1[[#This Row],[Program ID]],Table3[],2,FALSE),"ID BLANK")</f>
        <v>ID BLANK</v>
      </c>
      <c r="F143" s="99"/>
      <c r="G143" s="25" t="str">
        <f>IFERROR(VLOOKUP(Table1[[#This Row],[Account ID]],Table4[],2,FALSE),"ID BLANK")</f>
        <v>ID BLANK</v>
      </c>
      <c r="H143" s="84"/>
      <c r="I143" s="78" t="str">
        <f>IFERROR(VLOOKUP(Table1[[#This Row],[Account ID]],Table4[],3,FALSE),"ID BLANK")</f>
        <v>ID BLANK</v>
      </c>
      <c r="J143" s="25" t="str">
        <f>Table1[[#This Row],[Account Type]]&amp;LEFT(Table1[[#This Row],[Restriction?]],1)</f>
        <v>ID BLANK</v>
      </c>
      <c r="K143" s="77"/>
      <c r="L143" s="25" t="str">
        <f>IFERROR(VLOOKUP(Table1[[#This Row],[Project_Grant ID]],Table5[],2,FALSE),"ID BLANK")</f>
        <v>ID BLANK</v>
      </c>
      <c r="M143" s="81"/>
      <c r="N143" s="83"/>
      <c r="O143" s="84"/>
      <c r="P143" s="43">
        <f t="shared" si="5"/>
        <v>0</v>
      </c>
      <c r="Q14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4" spans="2:28" ht="14.4" x14ac:dyDescent="0.3">
      <c r="B144" s="77"/>
      <c r="C144" s="25" t="str">
        <f>IFERROR(VLOOKUP(Table1[[#This Row],[Location ID]],Table2[],2,FALSE),"ID BLANK")</f>
        <v>ID BLANK</v>
      </c>
      <c r="D144"/>
      <c r="E144" s="78" t="str">
        <f>IFERROR(VLOOKUP(Table1[[#This Row],[Program ID]],Table3[],2,FALSE),"ID BLANK")</f>
        <v>ID BLANK</v>
      </c>
      <c r="F144" s="99"/>
      <c r="G144" s="25" t="str">
        <f>IFERROR(VLOOKUP(Table1[[#This Row],[Account ID]],Table4[],2,FALSE),"ID BLANK")</f>
        <v>ID BLANK</v>
      </c>
      <c r="H144" s="84"/>
      <c r="I144" s="78" t="str">
        <f>IFERROR(VLOOKUP(Table1[[#This Row],[Account ID]],Table4[],3,FALSE),"ID BLANK")</f>
        <v>ID BLANK</v>
      </c>
      <c r="J144" s="25" t="str">
        <f>Table1[[#This Row],[Account Type]]&amp;LEFT(Table1[[#This Row],[Restriction?]],1)</f>
        <v>ID BLANK</v>
      </c>
      <c r="K144" s="77"/>
      <c r="L144" s="25" t="str">
        <f>IFERROR(VLOOKUP(Table1[[#This Row],[Project_Grant ID]],Table5[],2,FALSE),"ID BLANK")</f>
        <v>ID BLANK</v>
      </c>
      <c r="M144" s="81"/>
      <c r="N144" s="83"/>
      <c r="O144" s="84"/>
      <c r="P144" s="43">
        <f t="shared" si="5"/>
        <v>0</v>
      </c>
      <c r="Q14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5" spans="2:28" ht="14.4" x14ac:dyDescent="0.3">
      <c r="B145" s="77"/>
      <c r="C145" s="25" t="str">
        <f>IFERROR(VLOOKUP(Table1[[#This Row],[Location ID]],Table2[],2,FALSE),"ID BLANK")</f>
        <v>ID BLANK</v>
      </c>
      <c r="D145"/>
      <c r="E145" s="78" t="str">
        <f>IFERROR(VLOOKUP(Table1[[#This Row],[Program ID]],Table3[],2,FALSE),"ID BLANK")</f>
        <v>ID BLANK</v>
      </c>
      <c r="F145" s="99"/>
      <c r="G145" s="25" t="str">
        <f>IFERROR(VLOOKUP(Table1[[#This Row],[Account ID]],Table4[],2,FALSE),"ID BLANK")</f>
        <v>ID BLANK</v>
      </c>
      <c r="H145" s="84"/>
      <c r="I145" s="78" t="str">
        <f>IFERROR(VLOOKUP(Table1[[#This Row],[Account ID]],Table4[],3,FALSE),"ID BLANK")</f>
        <v>ID BLANK</v>
      </c>
      <c r="J145" s="25" t="str">
        <f>Table1[[#This Row],[Account Type]]&amp;LEFT(Table1[[#This Row],[Restriction?]],1)</f>
        <v>ID BLANK</v>
      </c>
      <c r="K145" s="77"/>
      <c r="L145" s="25" t="str">
        <f>IFERROR(VLOOKUP(Table1[[#This Row],[Project_Grant ID]],Table5[],2,FALSE),"ID BLANK")</f>
        <v>ID BLANK</v>
      </c>
      <c r="M145" s="81"/>
      <c r="N145" s="83"/>
      <c r="O145" s="84"/>
      <c r="P145" s="43">
        <f t="shared" si="5"/>
        <v>0</v>
      </c>
      <c r="Q14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6" spans="2:28" ht="14.4" x14ac:dyDescent="0.3">
      <c r="B146" s="77"/>
      <c r="C146" s="25" t="str">
        <f>IFERROR(VLOOKUP(Table1[[#This Row],[Location ID]],Table2[],2,FALSE),"ID BLANK")</f>
        <v>ID BLANK</v>
      </c>
      <c r="D146"/>
      <c r="E146" s="78" t="str">
        <f>IFERROR(VLOOKUP(Table1[[#This Row],[Program ID]],Table3[],2,FALSE),"ID BLANK")</f>
        <v>ID BLANK</v>
      </c>
      <c r="F146" s="99"/>
      <c r="G146" s="25" t="str">
        <f>IFERROR(VLOOKUP(Table1[[#This Row],[Account ID]],Table4[],2,FALSE),"ID BLANK")</f>
        <v>ID BLANK</v>
      </c>
      <c r="H146" s="84"/>
      <c r="I146" s="78" t="str">
        <f>IFERROR(VLOOKUP(Table1[[#This Row],[Account ID]],Table4[],3,FALSE),"ID BLANK")</f>
        <v>ID BLANK</v>
      </c>
      <c r="J146" s="25" t="str">
        <f>Table1[[#This Row],[Account Type]]&amp;LEFT(Table1[[#This Row],[Restriction?]],1)</f>
        <v>ID BLANK</v>
      </c>
      <c r="K146" s="77"/>
      <c r="L146" s="25" t="str">
        <f>IFERROR(VLOOKUP(Table1[[#This Row],[Project_Grant ID]],Table5[],2,FALSE),"ID BLANK")</f>
        <v>ID BLANK</v>
      </c>
      <c r="M146" s="81"/>
      <c r="N146" s="83"/>
      <c r="O146" s="84"/>
      <c r="P146" s="43">
        <f t="shared" si="5"/>
        <v>0</v>
      </c>
      <c r="Q14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7" spans="2:28" ht="14.4" x14ac:dyDescent="0.3">
      <c r="B147" s="77"/>
      <c r="C147" s="25" t="str">
        <f>IFERROR(VLOOKUP(Table1[[#This Row],[Location ID]],Table2[],2,FALSE),"ID BLANK")</f>
        <v>ID BLANK</v>
      </c>
      <c r="D147"/>
      <c r="E147" s="78" t="str">
        <f>IFERROR(VLOOKUP(Table1[[#This Row],[Program ID]],Table3[],2,FALSE),"ID BLANK")</f>
        <v>ID BLANK</v>
      </c>
      <c r="F147" s="99"/>
      <c r="G147" s="25" t="str">
        <f>IFERROR(VLOOKUP(Table1[[#This Row],[Account ID]],Table4[],2,FALSE),"ID BLANK")</f>
        <v>ID BLANK</v>
      </c>
      <c r="H147" s="84"/>
      <c r="I147" s="78" t="str">
        <f>IFERROR(VLOOKUP(Table1[[#This Row],[Account ID]],Table4[],3,FALSE),"ID BLANK")</f>
        <v>ID BLANK</v>
      </c>
      <c r="J147" s="25" t="str">
        <f>Table1[[#This Row],[Account Type]]&amp;LEFT(Table1[[#This Row],[Restriction?]],1)</f>
        <v>ID BLANK</v>
      </c>
      <c r="K147" s="77"/>
      <c r="L147" s="25" t="str">
        <f>IFERROR(VLOOKUP(Table1[[#This Row],[Project_Grant ID]],Table5[],2,FALSE),"ID BLANK")</f>
        <v>ID BLANK</v>
      </c>
      <c r="M147" s="81"/>
      <c r="N147" s="83"/>
      <c r="O147" s="84"/>
      <c r="P147" s="43">
        <f t="shared" si="5"/>
        <v>0</v>
      </c>
      <c r="Q14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8" spans="2:28" ht="14.4" x14ac:dyDescent="0.3">
      <c r="B148" s="77"/>
      <c r="C148" s="25" t="str">
        <f>IFERROR(VLOOKUP(Table1[[#This Row],[Location ID]],Table2[],2,FALSE),"ID BLANK")</f>
        <v>ID BLANK</v>
      </c>
      <c r="D148"/>
      <c r="E148" s="78" t="str">
        <f>IFERROR(VLOOKUP(Table1[[#This Row],[Program ID]],Table3[],2,FALSE),"ID BLANK")</f>
        <v>ID BLANK</v>
      </c>
      <c r="F148" s="99"/>
      <c r="G148" s="25" t="str">
        <f>IFERROR(VLOOKUP(Table1[[#This Row],[Account ID]],Table4[],2,FALSE),"ID BLANK")</f>
        <v>ID BLANK</v>
      </c>
      <c r="H148" s="84"/>
      <c r="I148" s="78" t="str">
        <f>IFERROR(VLOOKUP(Table1[[#This Row],[Account ID]],Table4[],3,FALSE),"ID BLANK")</f>
        <v>ID BLANK</v>
      </c>
      <c r="J148" s="25" t="str">
        <f>Table1[[#This Row],[Account Type]]&amp;LEFT(Table1[[#This Row],[Restriction?]],1)</f>
        <v>ID BLANK</v>
      </c>
      <c r="K148" s="77"/>
      <c r="L148" s="25" t="str">
        <f>IFERROR(VLOOKUP(Table1[[#This Row],[Project_Grant ID]],Table5[],2,FALSE),"ID BLANK")</f>
        <v>ID BLANK</v>
      </c>
      <c r="M148" s="81"/>
      <c r="N148" s="83"/>
      <c r="O148" s="84"/>
      <c r="P148" s="43">
        <f t="shared" si="5"/>
        <v>0</v>
      </c>
      <c r="Q14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49" spans="2:28" ht="14.4" x14ac:dyDescent="0.3">
      <c r="B149" s="77"/>
      <c r="C149" s="25" t="str">
        <f>IFERROR(VLOOKUP(Table1[[#This Row],[Location ID]],Table2[],2,FALSE),"ID BLANK")</f>
        <v>ID BLANK</v>
      </c>
      <c r="D149"/>
      <c r="E149" s="78" t="str">
        <f>IFERROR(VLOOKUP(Table1[[#This Row],[Program ID]],Table3[],2,FALSE),"ID BLANK")</f>
        <v>ID BLANK</v>
      </c>
      <c r="F149" s="99"/>
      <c r="G149" s="25" t="str">
        <f>IFERROR(VLOOKUP(Table1[[#This Row],[Account ID]],Table4[],2,FALSE),"ID BLANK")</f>
        <v>ID BLANK</v>
      </c>
      <c r="H149" s="84"/>
      <c r="I149" s="78" t="str">
        <f>IFERROR(VLOOKUP(Table1[[#This Row],[Account ID]],Table4[],3,FALSE),"ID BLANK")</f>
        <v>ID BLANK</v>
      </c>
      <c r="J149" s="25" t="str">
        <f>Table1[[#This Row],[Account Type]]&amp;LEFT(Table1[[#This Row],[Restriction?]],1)</f>
        <v>ID BLANK</v>
      </c>
      <c r="K149" s="77"/>
      <c r="L149" s="25" t="str">
        <f>IFERROR(VLOOKUP(Table1[[#This Row],[Project_Grant ID]],Table5[],2,FALSE),"ID BLANK")</f>
        <v>ID BLANK</v>
      </c>
      <c r="M149" s="81"/>
      <c r="N149" s="83"/>
      <c r="O149" s="84"/>
      <c r="P149" s="43">
        <f t="shared" si="5"/>
        <v>0</v>
      </c>
      <c r="Q14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4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4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0" spans="2:28" ht="14.4" x14ac:dyDescent="0.3">
      <c r="B150" s="77"/>
      <c r="C150" s="25" t="str">
        <f>IFERROR(VLOOKUP(Table1[[#This Row],[Location ID]],Table2[],2,FALSE),"ID BLANK")</f>
        <v>ID BLANK</v>
      </c>
      <c r="D150"/>
      <c r="E150" s="78" t="str">
        <f>IFERROR(VLOOKUP(Table1[[#This Row],[Program ID]],Table3[],2,FALSE),"ID BLANK")</f>
        <v>ID BLANK</v>
      </c>
      <c r="F150" s="99"/>
      <c r="G150" s="25" t="str">
        <f>IFERROR(VLOOKUP(Table1[[#This Row],[Account ID]],Table4[],2,FALSE),"ID BLANK")</f>
        <v>ID BLANK</v>
      </c>
      <c r="H150" s="84"/>
      <c r="I150" s="78" t="str">
        <f>IFERROR(VLOOKUP(Table1[[#This Row],[Account ID]],Table4[],3,FALSE),"ID BLANK")</f>
        <v>ID BLANK</v>
      </c>
      <c r="J150" s="25" t="str">
        <f>Table1[[#This Row],[Account Type]]&amp;LEFT(Table1[[#This Row],[Restriction?]],1)</f>
        <v>ID BLANK</v>
      </c>
      <c r="K150" s="77"/>
      <c r="L150" s="25" t="str">
        <f>IFERROR(VLOOKUP(Table1[[#This Row],[Project_Grant ID]],Table5[],2,FALSE),"ID BLANK")</f>
        <v>ID BLANK</v>
      </c>
      <c r="M150" s="81"/>
      <c r="N150" s="83"/>
      <c r="O150" s="84"/>
      <c r="P150" s="43">
        <f t="shared" si="5"/>
        <v>0</v>
      </c>
      <c r="Q15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1" spans="2:28" ht="14.4" x14ac:dyDescent="0.3">
      <c r="B151" s="77"/>
      <c r="C151" s="25" t="str">
        <f>IFERROR(VLOOKUP(Table1[[#This Row],[Location ID]],Table2[],2,FALSE),"ID BLANK")</f>
        <v>ID BLANK</v>
      </c>
      <c r="D151"/>
      <c r="E151" s="78" t="str">
        <f>IFERROR(VLOOKUP(Table1[[#This Row],[Program ID]],Table3[],2,FALSE),"ID BLANK")</f>
        <v>ID BLANK</v>
      </c>
      <c r="F151" s="99"/>
      <c r="G151" s="25" t="str">
        <f>IFERROR(VLOOKUP(Table1[[#This Row],[Account ID]],Table4[],2,FALSE),"ID BLANK")</f>
        <v>ID BLANK</v>
      </c>
      <c r="H151" s="84"/>
      <c r="I151" s="78" t="str">
        <f>IFERROR(VLOOKUP(Table1[[#This Row],[Account ID]],Table4[],3,FALSE),"ID BLANK")</f>
        <v>ID BLANK</v>
      </c>
      <c r="J151" s="25" t="str">
        <f>Table1[[#This Row],[Account Type]]&amp;LEFT(Table1[[#This Row],[Restriction?]],1)</f>
        <v>ID BLANK</v>
      </c>
      <c r="K151" s="77"/>
      <c r="L151" s="25" t="str">
        <f>IFERROR(VLOOKUP(Table1[[#This Row],[Project_Grant ID]],Table5[],2,FALSE),"ID BLANK")</f>
        <v>ID BLANK</v>
      </c>
      <c r="M151" s="81"/>
      <c r="N151" s="83"/>
      <c r="O151" s="84"/>
      <c r="P151" s="43">
        <f t="shared" si="5"/>
        <v>0</v>
      </c>
      <c r="Q15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2" spans="2:28" ht="14.4" x14ac:dyDescent="0.3">
      <c r="B152" s="77"/>
      <c r="C152" s="25" t="str">
        <f>IFERROR(VLOOKUP(Table1[[#This Row],[Location ID]],Table2[],2,FALSE),"ID BLANK")</f>
        <v>ID BLANK</v>
      </c>
      <c r="D152"/>
      <c r="E152" s="78" t="str">
        <f>IFERROR(VLOOKUP(Table1[[#This Row],[Program ID]],Table3[],2,FALSE),"ID BLANK")</f>
        <v>ID BLANK</v>
      </c>
      <c r="F152" s="99"/>
      <c r="G152" s="25" t="str">
        <f>IFERROR(VLOOKUP(Table1[[#This Row],[Account ID]],Table4[],2,FALSE),"ID BLANK")</f>
        <v>ID BLANK</v>
      </c>
      <c r="H152" s="84"/>
      <c r="I152" s="78" t="str">
        <f>IFERROR(VLOOKUP(Table1[[#This Row],[Account ID]],Table4[],3,FALSE),"ID BLANK")</f>
        <v>ID BLANK</v>
      </c>
      <c r="J152" s="25" t="str">
        <f>Table1[[#This Row],[Account Type]]&amp;LEFT(Table1[[#This Row],[Restriction?]],1)</f>
        <v>ID BLANK</v>
      </c>
      <c r="K152" s="77"/>
      <c r="L152" s="25" t="str">
        <f>IFERROR(VLOOKUP(Table1[[#This Row],[Project_Grant ID]],Table5[],2,FALSE),"ID BLANK")</f>
        <v>ID BLANK</v>
      </c>
      <c r="M152" s="81"/>
      <c r="N152" s="83"/>
      <c r="O152" s="84"/>
      <c r="P152" s="43">
        <f t="shared" si="5"/>
        <v>0</v>
      </c>
      <c r="Q15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3" spans="2:28" ht="14.4" x14ac:dyDescent="0.3">
      <c r="B153" s="77"/>
      <c r="C153" s="25" t="str">
        <f>IFERROR(VLOOKUP(Table1[[#This Row],[Location ID]],Table2[],2,FALSE),"ID BLANK")</f>
        <v>ID BLANK</v>
      </c>
      <c r="D153"/>
      <c r="E153" s="78" t="str">
        <f>IFERROR(VLOOKUP(Table1[[#This Row],[Program ID]],Table3[],2,FALSE),"ID BLANK")</f>
        <v>ID BLANK</v>
      </c>
      <c r="F153" s="99"/>
      <c r="G153" s="25" t="str">
        <f>IFERROR(VLOOKUP(Table1[[#This Row],[Account ID]],Table4[],2,FALSE),"ID BLANK")</f>
        <v>ID BLANK</v>
      </c>
      <c r="H153" s="84"/>
      <c r="I153" s="78" t="str">
        <f>IFERROR(VLOOKUP(Table1[[#This Row],[Account ID]],Table4[],3,FALSE),"ID BLANK")</f>
        <v>ID BLANK</v>
      </c>
      <c r="J153" s="25" t="str">
        <f>Table1[[#This Row],[Account Type]]&amp;LEFT(Table1[[#This Row],[Restriction?]],1)</f>
        <v>ID BLANK</v>
      </c>
      <c r="K153" s="77"/>
      <c r="L153" s="25" t="str">
        <f>IFERROR(VLOOKUP(Table1[[#This Row],[Project_Grant ID]],Table5[],2,FALSE),"ID BLANK")</f>
        <v>ID BLANK</v>
      </c>
      <c r="M153" s="81"/>
      <c r="N153" s="83"/>
      <c r="O153" s="84"/>
      <c r="P153" s="43">
        <f t="shared" si="5"/>
        <v>0</v>
      </c>
      <c r="Q15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4" spans="2:28" ht="14.4" x14ac:dyDescent="0.3">
      <c r="B154" s="77"/>
      <c r="C154" s="25" t="str">
        <f>IFERROR(VLOOKUP(Table1[[#This Row],[Location ID]],Table2[],2,FALSE),"ID BLANK")</f>
        <v>ID BLANK</v>
      </c>
      <c r="D154"/>
      <c r="E154" s="78" t="str">
        <f>IFERROR(VLOOKUP(Table1[[#This Row],[Program ID]],Table3[],2,FALSE),"ID BLANK")</f>
        <v>ID BLANK</v>
      </c>
      <c r="F154" s="99"/>
      <c r="G154" s="25" t="str">
        <f>IFERROR(VLOOKUP(Table1[[#This Row],[Account ID]],Table4[],2,FALSE),"ID BLANK")</f>
        <v>ID BLANK</v>
      </c>
      <c r="H154" s="84"/>
      <c r="I154" s="78" t="str">
        <f>IFERROR(VLOOKUP(Table1[[#This Row],[Account ID]],Table4[],3,FALSE),"ID BLANK")</f>
        <v>ID BLANK</v>
      </c>
      <c r="J154" s="25" t="str">
        <f>Table1[[#This Row],[Account Type]]&amp;LEFT(Table1[[#This Row],[Restriction?]],1)</f>
        <v>ID BLANK</v>
      </c>
      <c r="K154" s="77"/>
      <c r="L154" s="25" t="str">
        <f>IFERROR(VLOOKUP(Table1[[#This Row],[Project_Grant ID]],Table5[],2,FALSE),"ID BLANK")</f>
        <v>ID BLANK</v>
      </c>
      <c r="M154" s="81"/>
      <c r="N154" s="83"/>
      <c r="O154" s="84"/>
      <c r="P154" s="43">
        <f t="shared" si="5"/>
        <v>0</v>
      </c>
      <c r="Q15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5" spans="2:28" ht="14.4" x14ac:dyDescent="0.3">
      <c r="B155" s="77"/>
      <c r="C155" s="25" t="str">
        <f>IFERROR(VLOOKUP(Table1[[#This Row],[Location ID]],Table2[],2,FALSE),"ID BLANK")</f>
        <v>ID BLANK</v>
      </c>
      <c r="D155"/>
      <c r="E155" s="78" t="str">
        <f>IFERROR(VLOOKUP(Table1[[#This Row],[Program ID]],Table3[],2,FALSE),"ID BLANK")</f>
        <v>ID BLANK</v>
      </c>
      <c r="F155" s="99"/>
      <c r="G155" s="25" t="str">
        <f>IFERROR(VLOOKUP(Table1[[#This Row],[Account ID]],Table4[],2,FALSE),"ID BLANK")</f>
        <v>ID BLANK</v>
      </c>
      <c r="H155" s="84"/>
      <c r="I155" s="78" t="str">
        <f>IFERROR(VLOOKUP(Table1[[#This Row],[Account ID]],Table4[],3,FALSE),"ID BLANK")</f>
        <v>ID BLANK</v>
      </c>
      <c r="J155" s="25" t="str">
        <f>Table1[[#This Row],[Account Type]]&amp;LEFT(Table1[[#This Row],[Restriction?]],1)</f>
        <v>ID BLANK</v>
      </c>
      <c r="K155" s="77"/>
      <c r="L155" s="25" t="str">
        <f>IFERROR(VLOOKUP(Table1[[#This Row],[Project_Grant ID]],Table5[],2,FALSE),"ID BLANK")</f>
        <v>ID BLANK</v>
      </c>
      <c r="M155" s="81"/>
      <c r="N155" s="83"/>
      <c r="O155" s="84"/>
      <c r="P155" s="43">
        <f t="shared" si="5"/>
        <v>0</v>
      </c>
      <c r="Q15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6" spans="2:28" ht="14.4" x14ac:dyDescent="0.3">
      <c r="B156" s="77"/>
      <c r="C156" s="25" t="str">
        <f>IFERROR(VLOOKUP(Table1[[#This Row],[Location ID]],Table2[],2,FALSE),"ID BLANK")</f>
        <v>ID BLANK</v>
      </c>
      <c r="D156"/>
      <c r="E156" s="78" t="str">
        <f>IFERROR(VLOOKUP(Table1[[#This Row],[Program ID]],Table3[],2,FALSE),"ID BLANK")</f>
        <v>ID BLANK</v>
      </c>
      <c r="F156" s="99"/>
      <c r="G156" s="25" t="str">
        <f>IFERROR(VLOOKUP(Table1[[#This Row],[Account ID]],Table4[],2,FALSE),"ID BLANK")</f>
        <v>ID BLANK</v>
      </c>
      <c r="H156" s="84"/>
      <c r="I156" s="78" t="str">
        <f>IFERROR(VLOOKUP(Table1[[#This Row],[Account ID]],Table4[],3,FALSE),"ID BLANK")</f>
        <v>ID BLANK</v>
      </c>
      <c r="J156" s="25" t="str">
        <f>Table1[[#This Row],[Account Type]]&amp;LEFT(Table1[[#This Row],[Restriction?]],1)</f>
        <v>ID BLANK</v>
      </c>
      <c r="K156" s="77"/>
      <c r="L156" s="25" t="str">
        <f>IFERROR(VLOOKUP(Table1[[#This Row],[Project_Grant ID]],Table5[],2,FALSE),"ID BLANK")</f>
        <v>ID BLANK</v>
      </c>
      <c r="M156" s="81"/>
      <c r="N156" s="83"/>
      <c r="O156" s="84"/>
      <c r="P156" s="43">
        <f t="shared" si="5"/>
        <v>0</v>
      </c>
      <c r="Q15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7" spans="2:28" ht="14.4" x14ac:dyDescent="0.3">
      <c r="B157" s="77"/>
      <c r="C157" s="25" t="str">
        <f>IFERROR(VLOOKUP(Table1[[#This Row],[Location ID]],Table2[],2,FALSE),"ID BLANK")</f>
        <v>ID BLANK</v>
      </c>
      <c r="D157"/>
      <c r="E157" s="78" t="str">
        <f>IFERROR(VLOOKUP(Table1[[#This Row],[Program ID]],Table3[],2,FALSE),"ID BLANK")</f>
        <v>ID BLANK</v>
      </c>
      <c r="F157" s="99"/>
      <c r="G157" s="25" t="str">
        <f>IFERROR(VLOOKUP(Table1[[#This Row],[Account ID]],Table4[],2,FALSE),"ID BLANK")</f>
        <v>ID BLANK</v>
      </c>
      <c r="H157" s="84"/>
      <c r="I157" s="78" t="str">
        <f>IFERROR(VLOOKUP(Table1[[#This Row],[Account ID]],Table4[],3,FALSE),"ID BLANK")</f>
        <v>ID BLANK</v>
      </c>
      <c r="J157" s="25" t="str">
        <f>Table1[[#This Row],[Account Type]]&amp;LEFT(Table1[[#This Row],[Restriction?]],1)</f>
        <v>ID BLANK</v>
      </c>
      <c r="K157" s="77"/>
      <c r="L157" s="25" t="str">
        <f>IFERROR(VLOOKUP(Table1[[#This Row],[Project_Grant ID]],Table5[],2,FALSE),"ID BLANK")</f>
        <v>ID BLANK</v>
      </c>
      <c r="M157" s="81"/>
      <c r="N157" s="83"/>
      <c r="O157" s="84"/>
      <c r="P157" s="43">
        <f t="shared" si="5"/>
        <v>0</v>
      </c>
      <c r="Q15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8" spans="2:28" ht="14.4" x14ac:dyDescent="0.3">
      <c r="B158" s="77"/>
      <c r="C158" s="25" t="str">
        <f>IFERROR(VLOOKUP(Table1[[#This Row],[Location ID]],Table2[],2,FALSE),"ID BLANK")</f>
        <v>ID BLANK</v>
      </c>
      <c r="D158"/>
      <c r="E158" s="78" t="str">
        <f>IFERROR(VLOOKUP(Table1[[#This Row],[Program ID]],Table3[],2,FALSE),"ID BLANK")</f>
        <v>ID BLANK</v>
      </c>
      <c r="F158" s="99"/>
      <c r="G158" s="25" t="str">
        <f>IFERROR(VLOOKUP(Table1[[#This Row],[Account ID]],Table4[],2,FALSE),"ID BLANK")</f>
        <v>ID BLANK</v>
      </c>
      <c r="H158" s="84"/>
      <c r="I158" s="78" t="str">
        <f>IFERROR(VLOOKUP(Table1[[#This Row],[Account ID]],Table4[],3,FALSE),"ID BLANK")</f>
        <v>ID BLANK</v>
      </c>
      <c r="J158" s="25" t="str">
        <f>Table1[[#This Row],[Account Type]]&amp;LEFT(Table1[[#This Row],[Restriction?]],1)</f>
        <v>ID BLANK</v>
      </c>
      <c r="K158" s="77"/>
      <c r="L158" s="25" t="str">
        <f>IFERROR(VLOOKUP(Table1[[#This Row],[Project_Grant ID]],Table5[],2,FALSE),"ID BLANK")</f>
        <v>ID BLANK</v>
      </c>
      <c r="M158" s="81"/>
      <c r="N158" s="83"/>
      <c r="O158" s="84"/>
      <c r="P158" s="43">
        <f t="shared" si="5"/>
        <v>0</v>
      </c>
      <c r="Q15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59" spans="2:28" ht="14.4" x14ac:dyDescent="0.3">
      <c r="B159" s="77"/>
      <c r="C159" s="25" t="str">
        <f>IFERROR(VLOOKUP(Table1[[#This Row],[Location ID]],Table2[],2,FALSE),"ID BLANK")</f>
        <v>ID BLANK</v>
      </c>
      <c r="D159"/>
      <c r="E159" s="78" t="str">
        <f>IFERROR(VLOOKUP(Table1[[#This Row],[Program ID]],Table3[],2,FALSE),"ID BLANK")</f>
        <v>ID BLANK</v>
      </c>
      <c r="F159" s="99"/>
      <c r="G159" s="25" t="str">
        <f>IFERROR(VLOOKUP(Table1[[#This Row],[Account ID]],Table4[],2,FALSE),"ID BLANK")</f>
        <v>ID BLANK</v>
      </c>
      <c r="H159" s="84"/>
      <c r="I159" s="78" t="str">
        <f>IFERROR(VLOOKUP(Table1[[#This Row],[Account ID]],Table4[],3,FALSE),"ID BLANK")</f>
        <v>ID BLANK</v>
      </c>
      <c r="J159" s="25" t="str">
        <f>Table1[[#This Row],[Account Type]]&amp;LEFT(Table1[[#This Row],[Restriction?]],1)</f>
        <v>ID BLANK</v>
      </c>
      <c r="K159" s="77"/>
      <c r="L159" s="25" t="str">
        <f>IFERROR(VLOOKUP(Table1[[#This Row],[Project_Grant ID]],Table5[],2,FALSE),"ID BLANK")</f>
        <v>ID BLANK</v>
      </c>
      <c r="M159" s="81"/>
      <c r="N159" s="83"/>
      <c r="O159" s="84"/>
      <c r="P159" s="43">
        <f t="shared" si="5"/>
        <v>0</v>
      </c>
      <c r="Q15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5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5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0" spans="2:28" ht="14.4" x14ac:dyDescent="0.3">
      <c r="B160" s="77"/>
      <c r="C160" s="25" t="str">
        <f>IFERROR(VLOOKUP(Table1[[#This Row],[Location ID]],Table2[],2,FALSE),"ID BLANK")</f>
        <v>ID BLANK</v>
      </c>
      <c r="D160"/>
      <c r="E160" s="78" t="str">
        <f>IFERROR(VLOOKUP(Table1[[#This Row],[Program ID]],Table3[],2,FALSE),"ID BLANK")</f>
        <v>ID BLANK</v>
      </c>
      <c r="F160" s="99"/>
      <c r="G160" s="25" t="str">
        <f>IFERROR(VLOOKUP(Table1[[#This Row],[Account ID]],Table4[],2,FALSE),"ID BLANK")</f>
        <v>ID BLANK</v>
      </c>
      <c r="H160" s="84"/>
      <c r="I160" s="78" t="str">
        <f>IFERROR(VLOOKUP(Table1[[#This Row],[Account ID]],Table4[],3,FALSE),"ID BLANK")</f>
        <v>ID BLANK</v>
      </c>
      <c r="J160" s="25" t="str">
        <f>Table1[[#This Row],[Account Type]]&amp;LEFT(Table1[[#This Row],[Restriction?]],1)</f>
        <v>ID BLANK</v>
      </c>
      <c r="K160" s="77"/>
      <c r="L160" s="25" t="str">
        <f>IFERROR(VLOOKUP(Table1[[#This Row],[Project_Grant ID]],Table5[],2,FALSE),"ID BLANK")</f>
        <v>ID BLANK</v>
      </c>
      <c r="M160" s="81"/>
      <c r="N160" s="83"/>
      <c r="O160" s="84"/>
      <c r="P160" s="43">
        <f t="shared" si="5"/>
        <v>0</v>
      </c>
      <c r="Q16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1" spans="2:28" ht="14.4" x14ac:dyDescent="0.3">
      <c r="B161" s="77"/>
      <c r="C161" s="25" t="str">
        <f>IFERROR(VLOOKUP(Table1[[#This Row],[Location ID]],Table2[],2,FALSE),"ID BLANK")</f>
        <v>ID BLANK</v>
      </c>
      <c r="D161"/>
      <c r="E161" s="78" t="str">
        <f>IFERROR(VLOOKUP(Table1[[#This Row],[Program ID]],Table3[],2,FALSE),"ID BLANK")</f>
        <v>ID BLANK</v>
      </c>
      <c r="F161" s="99"/>
      <c r="G161" s="25" t="str">
        <f>IFERROR(VLOOKUP(Table1[[#This Row],[Account ID]],Table4[],2,FALSE),"ID BLANK")</f>
        <v>ID BLANK</v>
      </c>
      <c r="H161" s="84"/>
      <c r="I161" s="78" t="str">
        <f>IFERROR(VLOOKUP(Table1[[#This Row],[Account ID]],Table4[],3,FALSE),"ID BLANK")</f>
        <v>ID BLANK</v>
      </c>
      <c r="J161" s="25" t="str">
        <f>Table1[[#This Row],[Account Type]]&amp;LEFT(Table1[[#This Row],[Restriction?]],1)</f>
        <v>ID BLANK</v>
      </c>
      <c r="K161" s="77"/>
      <c r="L161" s="25" t="str">
        <f>IFERROR(VLOOKUP(Table1[[#This Row],[Project_Grant ID]],Table5[],2,FALSE),"ID BLANK")</f>
        <v>ID BLANK</v>
      </c>
      <c r="M161" s="81"/>
      <c r="N161" s="83"/>
      <c r="O161" s="84"/>
      <c r="P161" s="43">
        <f t="shared" si="5"/>
        <v>0</v>
      </c>
      <c r="Q16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2" spans="2:28" ht="14.4" x14ac:dyDescent="0.3">
      <c r="B162" s="77"/>
      <c r="C162" s="25" t="str">
        <f>IFERROR(VLOOKUP(Table1[[#This Row],[Location ID]],Table2[],2,FALSE),"ID BLANK")</f>
        <v>ID BLANK</v>
      </c>
      <c r="D162"/>
      <c r="E162" s="78" t="str">
        <f>IFERROR(VLOOKUP(Table1[[#This Row],[Program ID]],Table3[],2,FALSE),"ID BLANK")</f>
        <v>ID BLANK</v>
      </c>
      <c r="F162" s="99"/>
      <c r="G162" s="25" t="str">
        <f>IFERROR(VLOOKUP(Table1[[#This Row],[Account ID]],Table4[],2,FALSE),"ID BLANK")</f>
        <v>ID BLANK</v>
      </c>
      <c r="H162" s="84"/>
      <c r="I162" s="78" t="str">
        <f>IFERROR(VLOOKUP(Table1[[#This Row],[Account ID]],Table4[],3,FALSE),"ID BLANK")</f>
        <v>ID BLANK</v>
      </c>
      <c r="J162" s="25" t="str">
        <f>Table1[[#This Row],[Account Type]]&amp;LEFT(Table1[[#This Row],[Restriction?]],1)</f>
        <v>ID BLANK</v>
      </c>
      <c r="K162" s="77"/>
      <c r="L162" s="25" t="str">
        <f>IFERROR(VLOOKUP(Table1[[#This Row],[Project_Grant ID]],Table5[],2,FALSE),"ID BLANK")</f>
        <v>ID BLANK</v>
      </c>
      <c r="M162" s="81"/>
      <c r="N162" s="83"/>
      <c r="O162" s="84"/>
      <c r="P162" s="43">
        <f t="shared" si="5"/>
        <v>0</v>
      </c>
      <c r="Q16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3" spans="2:28" ht="14.4" x14ac:dyDescent="0.3">
      <c r="B163" s="77"/>
      <c r="C163" s="25" t="str">
        <f>IFERROR(VLOOKUP(Table1[[#This Row],[Location ID]],Table2[],2,FALSE),"ID BLANK")</f>
        <v>ID BLANK</v>
      </c>
      <c r="D163"/>
      <c r="E163" s="78" t="str">
        <f>IFERROR(VLOOKUP(Table1[[#This Row],[Program ID]],Table3[],2,FALSE),"ID BLANK")</f>
        <v>ID BLANK</v>
      </c>
      <c r="F163" s="99"/>
      <c r="G163" s="25" t="str">
        <f>IFERROR(VLOOKUP(Table1[[#This Row],[Account ID]],Table4[],2,FALSE),"ID BLANK")</f>
        <v>ID BLANK</v>
      </c>
      <c r="H163" s="84"/>
      <c r="I163" s="78" t="str">
        <f>IFERROR(VLOOKUP(Table1[[#This Row],[Account ID]],Table4[],3,FALSE),"ID BLANK")</f>
        <v>ID BLANK</v>
      </c>
      <c r="J163" s="25" t="str">
        <f>Table1[[#This Row],[Account Type]]&amp;LEFT(Table1[[#This Row],[Restriction?]],1)</f>
        <v>ID BLANK</v>
      </c>
      <c r="K163" s="77"/>
      <c r="L163" s="25" t="str">
        <f>IFERROR(VLOOKUP(Table1[[#This Row],[Project_Grant ID]],Table5[],2,FALSE),"ID BLANK")</f>
        <v>ID BLANK</v>
      </c>
      <c r="M163" s="81"/>
      <c r="N163" s="83"/>
      <c r="O163" s="84"/>
      <c r="P163" s="43">
        <f t="shared" si="5"/>
        <v>0</v>
      </c>
      <c r="Q16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4" spans="2:28" ht="14.4" x14ac:dyDescent="0.3">
      <c r="B164" s="77"/>
      <c r="C164" s="25" t="str">
        <f>IFERROR(VLOOKUP(Table1[[#This Row],[Location ID]],Table2[],2,FALSE),"ID BLANK")</f>
        <v>ID BLANK</v>
      </c>
      <c r="D164"/>
      <c r="E164" s="78" t="str">
        <f>IFERROR(VLOOKUP(Table1[[#This Row],[Program ID]],Table3[],2,FALSE),"ID BLANK")</f>
        <v>ID BLANK</v>
      </c>
      <c r="F164" s="99"/>
      <c r="G164" s="25" t="str">
        <f>IFERROR(VLOOKUP(Table1[[#This Row],[Account ID]],Table4[],2,FALSE),"ID BLANK")</f>
        <v>ID BLANK</v>
      </c>
      <c r="H164" s="84"/>
      <c r="I164" s="78" t="str">
        <f>IFERROR(VLOOKUP(Table1[[#This Row],[Account ID]],Table4[],3,FALSE),"ID BLANK")</f>
        <v>ID BLANK</v>
      </c>
      <c r="J164" s="25" t="str">
        <f>Table1[[#This Row],[Account Type]]&amp;LEFT(Table1[[#This Row],[Restriction?]],1)</f>
        <v>ID BLANK</v>
      </c>
      <c r="K164" s="77"/>
      <c r="L164" s="25" t="str">
        <f>IFERROR(VLOOKUP(Table1[[#This Row],[Project_Grant ID]],Table5[],2,FALSE),"ID BLANK")</f>
        <v>ID BLANK</v>
      </c>
      <c r="M164" s="81"/>
      <c r="N164" s="83"/>
      <c r="O164" s="84"/>
      <c r="P164" s="43">
        <f t="shared" si="5"/>
        <v>0</v>
      </c>
      <c r="Q16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5" spans="2:28" ht="14.4" x14ac:dyDescent="0.3">
      <c r="B165" s="77"/>
      <c r="C165" s="25" t="str">
        <f>IFERROR(VLOOKUP(Table1[[#This Row],[Location ID]],Table2[],2,FALSE),"ID BLANK")</f>
        <v>ID BLANK</v>
      </c>
      <c r="D165"/>
      <c r="E165" s="78" t="str">
        <f>IFERROR(VLOOKUP(Table1[[#This Row],[Program ID]],Table3[],2,FALSE),"ID BLANK")</f>
        <v>ID BLANK</v>
      </c>
      <c r="F165" s="99"/>
      <c r="G165" s="25" t="str">
        <f>IFERROR(VLOOKUP(Table1[[#This Row],[Account ID]],Table4[],2,FALSE),"ID BLANK")</f>
        <v>ID BLANK</v>
      </c>
      <c r="H165" s="84"/>
      <c r="I165" s="78" t="str">
        <f>IFERROR(VLOOKUP(Table1[[#This Row],[Account ID]],Table4[],3,FALSE),"ID BLANK")</f>
        <v>ID BLANK</v>
      </c>
      <c r="J165" s="25" t="str">
        <f>Table1[[#This Row],[Account Type]]&amp;LEFT(Table1[[#This Row],[Restriction?]],1)</f>
        <v>ID BLANK</v>
      </c>
      <c r="K165" s="77"/>
      <c r="L165" s="25" t="str">
        <f>IFERROR(VLOOKUP(Table1[[#This Row],[Project_Grant ID]],Table5[],2,FALSE),"ID BLANK")</f>
        <v>ID BLANK</v>
      </c>
      <c r="M165" s="81"/>
      <c r="N165" s="83"/>
      <c r="O165" s="84"/>
      <c r="P165" s="43">
        <f t="shared" si="5"/>
        <v>0</v>
      </c>
      <c r="Q16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6" spans="2:28" ht="14.4" x14ac:dyDescent="0.3">
      <c r="B166" s="77"/>
      <c r="C166" s="25" t="str">
        <f>IFERROR(VLOOKUP(Table1[[#This Row],[Location ID]],Table2[],2,FALSE),"ID BLANK")</f>
        <v>ID BLANK</v>
      </c>
      <c r="D166"/>
      <c r="E166" s="78" t="str">
        <f>IFERROR(VLOOKUP(Table1[[#This Row],[Program ID]],Table3[],2,FALSE),"ID BLANK")</f>
        <v>ID BLANK</v>
      </c>
      <c r="F166" s="99"/>
      <c r="G166" s="25" t="str">
        <f>IFERROR(VLOOKUP(Table1[[#This Row],[Account ID]],Table4[],2,FALSE),"ID BLANK")</f>
        <v>ID BLANK</v>
      </c>
      <c r="H166" s="84"/>
      <c r="I166" s="78" t="str">
        <f>IFERROR(VLOOKUP(Table1[[#This Row],[Account ID]],Table4[],3,FALSE),"ID BLANK")</f>
        <v>ID BLANK</v>
      </c>
      <c r="J166" s="25" t="str">
        <f>Table1[[#This Row],[Account Type]]&amp;LEFT(Table1[[#This Row],[Restriction?]],1)</f>
        <v>ID BLANK</v>
      </c>
      <c r="K166" s="77"/>
      <c r="L166" s="25" t="str">
        <f>IFERROR(VLOOKUP(Table1[[#This Row],[Project_Grant ID]],Table5[],2,FALSE),"ID BLANK")</f>
        <v>ID BLANK</v>
      </c>
      <c r="M166" s="81"/>
      <c r="N166" s="83"/>
      <c r="O166" s="84"/>
      <c r="P166" s="43">
        <f t="shared" si="5"/>
        <v>0</v>
      </c>
      <c r="Q16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7" spans="2:28" ht="14.4" x14ac:dyDescent="0.3">
      <c r="B167" s="77"/>
      <c r="C167" s="25" t="str">
        <f>IFERROR(VLOOKUP(Table1[[#This Row],[Location ID]],Table2[],2,FALSE),"ID BLANK")</f>
        <v>ID BLANK</v>
      </c>
      <c r="D167"/>
      <c r="E167" s="78" t="str">
        <f>IFERROR(VLOOKUP(Table1[[#This Row],[Program ID]],Table3[],2,FALSE),"ID BLANK")</f>
        <v>ID BLANK</v>
      </c>
      <c r="F167" s="99"/>
      <c r="G167" s="25" t="str">
        <f>IFERROR(VLOOKUP(Table1[[#This Row],[Account ID]],Table4[],2,FALSE),"ID BLANK")</f>
        <v>ID BLANK</v>
      </c>
      <c r="H167" s="84"/>
      <c r="I167" s="78" t="str">
        <f>IFERROR(VLOOKUP(Table1[[#This Row],[Account ID]],Table4[],3,FALSE),"ID BLANK")</f>
        <v>ID BLANK</v>
      </c>
      <c r="J167" s="25" t="str">
        <f>Table1[[#This Row],[Account Type]]&amp;LEFT(Table1[[#This Row],[Restriction?]],1)</f>
        <v>ID BLANK</v>
      </c>
      <c r="K167" s="77"/>
      <c r="L167" s="25" t="str">
        <f>IFERROR(VLOOKUP(Table1[[#This Row],[Project_Grant ID]],Table5[],2,FALSE),"ID BLANK")</f>
        <v>ID BLANK</v>
      </c>
      <c r="M167" s="81"/>
      <c r="N167" s="83"/>
      <c r="O167" s="84"/>
      <c r="P167" s="43">
        <f t="shared" si="5"/>
        <v>0</v>
      </c>
      <c r="Q16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8" spans="2:28" ht="14.4" x14ac:dyDescent="0.3">
      <c r="B168" s="77"/>
      <c r="C168" s="25" t="str">
        <f>IFERROR(VLOOKUP(Table1[[#This Row],[Location ID]],Table2[],2,FALSE),"ID BLANK")</f>
        <v>ID BLANK</v>
      </c>
      <c r="D168"/>
      <c r="E168" s="78" t="str">
        <f>IFERROR(VLOOKUP(Table1[[#This Row],[Program ID]],Table3[],2,FALSE),"ID BLANK")</f>
        <v>ID BLANK</v>
      </c>
      <c r="F168" s="99"/>
      <c r="G168" s="25" t="str">
        <f>IFERROR(VLOOKUP(Table1[[#This Row],[Account ID]],Table4[],2,FALSE),"ID BLANK")</f>
        <v>ID BLANK</v>
      </c>
      <c r="H168" s="84"/>
      <c r="I168" s="78" t="str">
        <f>IFERROR(VLOOKUP(Table1[[#This Row],[Account ID]],Table4[],3,FALSE),"ID BLANK")</f>
        <v>ID BLANK</v>
      </c>
      <c r="J168" s="25" t="str">
        <f>Table1[[#This Row],[Account Type]]&amp;LEFT(Table1[[#This Row],[Restriction?]],1)</f>
        <v>ID BLANK</v>
      </c>
      <c r="K168" s="77"/>
      <c r="L168" s="25" t="str">
        <f>IFERROR(VLOOKUP(Table1[[#This Row],[Project_Grant ID]],Table5[],2,FALSE),"ID BLANK")</f>
        <v>ID BLANK</v>
      </c>
      <c r="M168" s="81"/>
      <c r="N168" s="83"/>
      <c r="O168" s="84"/>
      <c r="P168" s="43">
        <f t="shared" si="5"/>
        <v>0</v>
      </c>
      <c r="Q16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69" spans="2:28" ht="14.4" x14ac:dyDescent="0.3">
      <c r="B169" s="77"/>
      <c r="C169" s="25" t="str">
        <f>IFERROR(VLOOKUP(Table1[[#This Row],[Location ID]],Table2[],2,FALSE),"ID BLANK")</f>
        <v>ID BLANK</v>
      </c>
      <c r="D169"/>
      <c r="E169" s="78" t="str">
        <f>IFERROR(VLOOKUP(Table1[[#This Row],[Program ID]],Table3[],2,FALSE),"ID BLANK")</f>
        <v>ID BLANK</v>
      </c>
      <c r="F169" s="99"/>
      <c r="G169" s="25" t="str">
        <f>IFERROR(VLOOKUP(Table1[[#This Row],[Account ID]],Table4[],2,FALSE),"ID BLANK")</f>
        <v>ID BLANK</v>
      </c>
      <c r="H169" s="84"/>
      <c r="I169" s="78" t="str">
        <f>IFERROR(VLOOKUP(Table1[[#This Row],[Account ID]],Table4[],3,FALSE),"ID BLANK")</f>
        <v>ID BLANK</v>
      </c>
      <c r="J169" s="25" t="str">
        <f>Table1[[#This Row],[Account Type]]&amp;LEFT(Table1[[#This Row],[Restriction?]],1)</f>
        <v>ID BLANK</v>
      </c>
      <c r="K169" s="77"/>
      <c r="L169" s="25" t="str">
        <f>IFERROR(VLOOKUP(Table1[[#This Row],[Project_Grant ID]],Table5[],2,FALSE),"ID BLANK")</f>
        <v>ID BLANK</v>
      </c>
      <c r="M169" s="81"/>
      <c r="N169" s="83"/>
      <c r="O169" s="84"/>
      <c r="P169" s="43">
        <f t="shared" si="5"/>
        <v>0</v>
      </c>
      <c r="Q16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6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6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0" spans="2:28" ht="14.4" x14ac:dyDescent="0.3">
      <c r="B170" s="77"/>
      <c r="C170" s="25" t="str">
        <f>IFERROR(VLOOKUP(Table1[[#This Row],[Location ID]],Table2[],2,FALSE),"ID BLANK")</f>
        <v>ID BLANK</v>
      </c>
      <c r="D170"/>
      <c r="E170" s="78" t="str">
        <f>IFERROR(VLOOKUP(Table1[[#This Row],[Program ID]],Table3[],2,FALSE),"ID BLANK")</f>
        <v>ID BLANK</v>
      </c>
      <c r="F170" s="99"/>
      <c r="G170" s="25" t="str">
        <f>IFERROR(VLOOKUP(Table1[[#This Row],[Account ID]],Table4[],2,FALSE),"ID BLANK")</f>
        <v>ID BLANK</v>
      </c>
      <c r="H170" s="84"/>
      <c r="I170" s="78" t="str">
        <f>IFERROR(VLOOKUP(Table1[[#This Row],[Account ID]],Table4[],3,FALSE),"ID BLANK")</f>
        <v>ID BLANK</v>
      </c>
      <c r="J170" s="25" t="str">
        <f>Table1[[#This Row],[Account Type]]&amp;LEFT(Table1[[#This Row],[Restriction?]],1)</f>
        <v>ID BLANK</v>
      </c>
      <c r="K170" s="77"/>
      <c r="L170" s="25" t="str">
        <f>IFERROR(VLOOKUP(Table1[[#This Row],[Project_Grant ID]],Table5[],2,FALSE),"ID BLANK")</f>
        <v>ID BLANK</v>
      </c>
      <c r="M170" s="81"/>
      <c r="N170" s="83"/>
      <c r="O170" s="84"/>
      <c r="P170" s="43">
        <f t="shared" si="5"/>
        <v>0</v>
      </c>
      <c r="Q17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1" spans="2:28" ht="14.4" x14ac:dyDescent="0.3">
      <c r="B171" s="77"/>
      <c r="C171" s="25" t="str">
        <f>IFERROR(VLOOKUP(Table1[[#This Row],[Location ID]],Table2[],2,FALSE),"ID BLANK")</f>
        <v>ID BLANK</v>
      </c>
      <c r="D171"/>
      <c r="E171" s="78" t="str">
        <f>IFERROR(VLOOKUP(Table1[[#This Row],[Program ID]],Table3[],2,FALSE),"ID BLANK")</f>
        <v>ID BLANK</v>
      </c>
      <c r="F171" s="99"/>
      <c r="G171" s="25" t="str">
        <f>IFERROR(VLOOKUP(Table1[[#This Row],[Account ID]],Table4[],2,FALSE),"ID BLANK")</f>
        <v>ID BLANK</v>
      </c>
      <c r="H171" s="84"/>
      <c r="I171" s="78" t="str">
        <f>IFERROR(VLOOKUP(Table1[[#This Row],[Account ID]],Table4[],3,FALSE),"ID BLANK")</f>
        <v>ID BLANK</v>
      </c>
      <c r="J171" s="25" t="str">
        <f>Table1[[#This Row],[Account Type]]&amp;LEFT(Table1[[#This Row],[Restriction?]],1)</f>
        <v>ID BLANK</v>
      </c>
      <c r="K171" s="77"/>
      <c r="L171" s="25" t="str">
        <f>IFERROR(VLOOKUP(Table1[[#This Row],[Project_Grant ID]],Table5[],2,FALSE),"ID BLANK")</f>
        <v>ID BLANK</v>
      </c>
      <c r="M171" s="81"/>
      <c r="N171" s="83"/>
      <c r="O171" s="84"/>
      <c r="P171" s="43">
        <f t="shared" si="5"/>
        <v>0</v>
      </c>
      <c r="Q17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2" spans="2:28" ht="14.4" x14ac:dyDescent="0.3">
      <c r="B172" s="77"/>
      <c r="C172" s="25" t="str">
        <f>IFERROR(VLOOKUP(Table1[[#This Row],[Location ID]],Table2[],2,FALSE),"ID BLANK")</f>
        <v>ID BLANK</v>
      </c>
      <c r="D172"/>
      <c r="E172" s="78" t="str">
        <f>IFERROR(VLOOKUP(Table1[[#This Row],[Program ID]],Table3[],2,FALSE),"ID BLANK")</f>
        <v>ID BLANK</v>
      </c>
      <c r="F172" s="99"/>
      <c r="G172" s="25" t="str">
        <f>IFERROR(VLOOKUP(Table1[[#This Row],[Account ID]],Table4[],2,FALSE),"ID BLANK")</f>
        <v>ID BLANK</v>
      </c>
      <c r="H172" s="84"/>
      <c r="I172" s="78" t="str">
        <f>IFERROR(VLOOKUP(Table1[[#This Row],[Account ID]],Table4[],3,FALSE),"ID BLANK")</f>
        <v>ID BLANK</v>
      </c>
      <c r="J172" s="25" t="str">
        <f>Table1[[#This Row],[Account Type]]&amp;LEFT(Table1[[#This Row],[Restriction?]],1)</f>
        <v>ID BLANK</v>
      </c>
      <c r="K172" s="77"/>
      <c r="L172" s="25" t="str">
        <f>IFERROR(VLOOKUP(Table1[[#This Row],[Project_Grant ID]],Table5[],2,FALSE),"ID BLANK")</f>
        <v>ID BLANK</v>
      </c>
      <c r="M172" s="81"/>
      <c r="N172" s="83"/>
      <c r="O172" s="84"/>
      <c r="P172" s="43">
        <f t="shared" si="5"/>
        <v>0</v>
      </c>
      <c r="Q17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3" spans="2:28" ht="14.4" x14ac:dyDescent="0.3">
      <c r="B173" s="77"/>
      <c r="C173" s="25" t="str">
        <f>IFERROR(VLOOKUP(Table1[[#This Row],[Location ID]],Table2[],2,FALSE),"ID BLANK")</f>
        <v>ID BLANK</v>
      </c>
      <c r="D173"/>
      <c r="E173" s="78" t="str">
        <f>IFERROR(VLOOKUP(Table1[[#This Row],[Program ID]],Table3[],2,FALSE),"ID BLANK")</f>
        <v>ID BLANK</v>
      </c>
      <c r="F173" s="99"/>
      <c r="G173" s="25" t="str">
        <f>IFERROR(VLOOKUP(Table1[[#This Row],[Account ID]],Table4[],2,FALSE),"ID BLANK")</f>
        <v>ID BLANK</v>
      </c>
      <c r="H173" s="84"/>
      <c r="I173" s="78" t="str">
        <f>IFERROR(VLOOKUP(Table1[[#This Row],[Account ID]],Table4[],3,FALSE),"ID BLANK")</f>
        <v>ID BLANK</v>
      </c>
      <c r="J173" s="25" t="str">
        <f>Table1[[#This Row],[Account Type]]&amp;LEFT(Table1[[#This Row],[Restriction?]],1)</f>
        <v>ID BLANK</v>
      </c>
      <c r="K173" s="77"/>
      <c r="L173" s="25" t="str">
        <f>IFERROR(VLOOKUP(Table1[[#This Row],[Project_Grant ID]],Table5[],2,FALSE),"ID BLANK")</f>
        <v>ID BLANK</v>
      </c>
      <c r="M173" s="81"/>
      <c r="N173" s="83"/>
      <c r="O173" s="84"/>
      <c r="P173" s="43">
        <f t="shared" si="5"/>
        <v>0</v>
      </c>
      <c r="Q17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4" spans="2:28" ht="14.4" x14ac:dyDescent="0.3">
      <c r="B174" s="77"/>
      <c r="C174" s="25" t="str">
        <f>IFERROR(VLOOKUP(Table1[[#This Row],[Location ID]],Table2[],2,FALSE),"ID BLANK")</f>
        <v>ID BLANK</v>
      </c>
      <c r="D174"/>
      <c r="E174" s="78" t="str">
        <f>IFERROR(VLOOKUP(Table1[[#This Row],[Program ID]],Table3[],2,FALSE),"ID BLANK")</f>
        <v>ID BLANK</v>
      </c>
      <c r="F174" s="99"/>
      <c r="G174" s="25" t="str">
        <f>IFERROR(VLOOKUP(Table1[[#This Row],[Account ID]],Table4[],2,FALSE),"ID BLANK")</f>
        <v>ID BLANK</v>
      </c>
      <c r="H174" s="84"/>
      <c r="I174" s="78" t="str">
        <f>IFERROR(VLOOKUP(Table1[[#This Row],[Account ID]],Table4[],3,FALSE),"ID BLANK")</f>
        <v>ID BLANK</v>
      </c>
      <c r="J174" s="25" t="str">
        <f>Table1[[#This Row],[Account Type]]&amp;LEFT(Table1[[#This Row],[Restriction?]],1)</f>
        <v>ID BLANK</v>
      </c>
      <c r="K174" s="77"/>
      <c r="L174" s="25" t="str">
        <f>IFERROR(VLOOKUP(Table1[[#This Row],[Project_Grant ID]],Table5[],2,FALSE),"ID BLANK")</f>
        <v>ID BLANK</v>
      </c>
      <c r="M174" s="81"/>
      <c r="N174" s="83"/>
      <c r="O174" s="84"/>
      <c r="P174" s="43">
        <f t="shared" ref="P174:P205" si="6">N174-SUM(Q174:AB174)</f>
        <v>0</v>
      </c>
      <c r="Q17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5" spans="2:28" ht="14.4" x14ac:dyDescent="0.3">
      <c r="B175" s="77"/>
      <c r="C175" s="25" t="str">
        <f>IFERROR(VLOOKUP(Table1[[#This Row],[Location ID]],Table2[],2,FALSE),"ID BLANK")</f>
        <v>ID BLANK</v>
      </c>
      <c r="D175"/>
      <c r="E175" s="78" t="str">
        <f>IFERROR(VLOOKUP(Table1[[#This Row],[Program ID]],Table3[],2,FALSE),"ID BLANK")</f>
        <v>ID BLANK</v>
      </c>
      <c r="F175" s="99"/>
      <c r="G175" s="25" t="str">
        <f>IFERROR(VLOOKUP(Table1[[#This Row],[Account ID]],Table4[],2,FALSE),"ID BLANK")</f>
        <v>ID BLANK</v>
      </c>
      <c r="H175" s="84"/>
      <c r="I175" s="78" t="str">
        <f>IFERROR(VLOOKUP(Table1[[#This Row],[Account ID]],Table4[],3,FALSE),"ID BLANK")</f>
        <v>ID BLANK</v>
      </c>
      <c r="J175" s="25" t="str">
        <f>Table1[[#This Row],[Account Type]]&amp;LEFT(Table1[[#This Row],[Restriction?]],1)</f>
        <v>ID BLANK</v>
      </c>
      <c r="K175" s="77"/>
      <c r="L175" s="25" t="str">
        <f>IFERROR(VLOOKUP(Table1[[#This Row],[Project_Grant ID]],Table5[],2,FALSE),"ID BLANK")</f>
        <v>ID BLANK</v>
      </c>
      <c r="M175" s="81"/>
      <c r="N175" s="83"/>
      <c r="O175" s="84"/>
      <c r="P175" s="43">
        <f t="shared" si="6"/>
        <v>0</v>
      </c>
      <c r="Q17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6" spans="2:28" ht="14.4" x14ac:dyDescent="0.3">
      <c r="B176" s="77"/>
      <c r="C176" s="25" t="str">
        <f>IFERROR(VLOOKUP(Table1[[#This Row],[Location ID]],Table2[],2,FALSE),"ID BLANK")</f>
        <v>ID BLANK</v>
      </c>
      <c r="D176"/>
      <c r="E176" s="78" t="str">
        <f>IFERROR(VLOOKUP(Table1[[#This Row],[Program ID]],Table3[],2,FALSE),"ID BLANK")</f>
        <v>ID BLANK</v>
      </c>
      <c r="F176" s="99"/>
      <c r="G176" s="25" t="str">
        <f>IFERROR(VLOOKUP(Table1[[#This Row],[Account ID]],Table4[],2,FALSE),"ID BLANK")</f>
        <v>ID BLANK</v>
      </c>
      <c r="H176" s="84"/>
      <c r="I176" s="78" t="str">
        <f>IFERROR(VLOOKUP(Table1[[#This Row],[Account ID]],Table4[],3,FALSE),"ID BLANK")</f>
        <v>ID BLANK</v>
      </c>
      <c r="J176" s="25" t="str">
        <f>Table1[[#This Row],[Account Type]]&amp;LEFT(Table1[[#This Row],[Restriction?]],1)</f>
        <v>ID BLANK</v>
      </c>
      <c r="K176" s="77"/>
      <c r="L176" s="25" t="str">
        <f>IFERROR(VLOOKUP(Table1[[#This Row],[Project_Grant ID]],Table5[],2,FALSE),"ID BLANK")</f>
        <v>ID BLANK</v>
      </c>
      <c r="M176" s="81"/>
      <c r="N176" s="83"/>
      <c r="O176" s="84"/>
      <c r="P176" s="43">
        <f t="shared" si="6"/>
        <v>0</v>
      </c>
      <c r="Q17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7" spans="2:28" ht="14.4" x14ac:dyDescent="0.3">
      <c r="B177" s="77"/>
      <c r="C177" s="25" t="str">
        <f>IFERROR(VLOOKUP(Table1[[#This Row],[Location ID]],Table2[],2,FALSE),"ID BLANK")</f>
        <v>ID BLANK</v>
      </c>
      <c r="D177"/>
      <c r="E177" s="78" t="str">
        <f>IFERROR(VLOOKUP(Table1[[#This Row],[Program ID]],Table3[],2,FALSE),"ID BLANK")</f>
        <v>ID BLANK</v>
      </c>
      <c r="F177" s="99"/>
      <c r="G177" s="25" t="str">
        <f>IFERROR(VLOOKUP(Table1[[#This Row],[Account ID]],Table4[],2,FALSE),"ID BLANK")</f>
        <v>ID BLANK</v>
      </c>
      <c r="H177" s="84"/>
      <c r="I177" s="78" t="str">
        <f>IFERROR(VLOOKUP(Table1[[#This Row],[Account ID]],Table4[],3,FALSE),"ID BLANK")</f>
        <v>ID BLANK</v>
      </c>
      <c r="J177" s="25" t="str">
        <f>Table1[[#This Row],[Account Type]]&amp;LEFT(Table1[[#This Row],[Restriction?]],1)</f>
        <v>ID BLANK</v>
      </c>
      <c r="K177" s="77"/>
      <c r="L177" s="25" t="str">
        <f>IFERROR(VLOOKUP(Table1[[#This Row],[Project_Grant ID]],Table5[],2,FALSE),"ID BLANK")</f>
        <v>ID BLANK</v>
      </c>
      <c r="M177" s="81"/>
      <c r="N177" s="83"/>
      <c r="O177" s="84"/>
      <c r="P177" s="43">
        <f t="shared" si="6"/>
        <v>0</v>
      </c>
      <c r="Q17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8" spans="2:28" ht="14.4" x14ac:dyDescent="0.3">
      <c r="B178" s="77"/>
      <c r="C178" s="25" t="str">
        <f>IFERROR(VLOOKUP(Table1[[#This Row],[Location ID]],Table2[],2,FALSE),"ID BLANK")</f>
        <v>ID BLANK</v>
      </c>
      <c r="D178"/>
      <c r="E178" s="78" t="str">
        <f>IFERROR(VLOOKUP(Table1[[#This Row],[Program ID]],Table3[],2,FALSE),"ID BLANK")</f>
        <v>ID BLANK</v>
      </c>
      <c r="F178" s="99"/>
      <c r="G178" s="25" t="str">
        <f>IFERROR(VLOOKUP(Table1[[#This Row],[Account ID]],Table4[],2,FALSE),"ID BLANK")</f>
        <v>ID BLANK</v>
      </c>
      <c r="H178" s="84"/>
      <c r="I178" s="78" t="str">
        <f>IFERROR(VLOOKUP(Table1[[#This Row],[Account ID]],Table4[],3,FALSE),"ID BLANK")</f>
        <v>ID BLANK</v>
      </c>
      <c r="J178" s="25" t="str">
        <f>Table1[[#This Row],[Account Type]]&amp;LEFT(Table1[[#This Row],[Restriction?]],1)</f>
        <v>ID BLANK</v>
      </c>
      <c r="K178" s="77"/>
      <c r="L178" s="25" t="str">
        <f>IFERROR(VLOOKUP(Table1[[#This Row],[Project_Grant ID]],Table5[],2,FALSE),"ID BLANK")</f>
        <v>ID BLANK</v>
      </c>
      <c r="M178" s="81"/>
      <c r="N178" s="83"/>
      <c r="O178" s="84"/>
      <c r="P178" s="43">
        <f t="shared" si="6"/>
        <v>0</v>
      </c>
      <c r="Q17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79" spans="2:28" ht="14.4" x14ac:dyDescent="0.3">
      <c r="B179" s="77"/>
      <c r="C179" s="25" t="str">
        <f>IFERROR(VLOOKUP(Table1[[#This Row],[Location ID]],Table2[],2,FALSE),"ID BLANK")</f>
        <v>ID BLANK</v>
      </c>
      <c r="D179"/>
      <c r="E179" s="78" t="str">
        <f>IFERROR(VLOOKUP(Table1[[#This Row],[Program ID]],Table3[],2,FALSE),"ID BLANK")</f>
        <v>ID BLANK</v>
      </c>
      <c r="F179" s="99"/>
      <c r="G179" s="25" t="str">
        <f>IFERROR(VLOOKUP(Table1[[#This Row],[Account ID]],Table4[],2,FALSE),"ID BLANK")</f>
        <v>ID BLANK</v>
      </c>
      <c r="H179" s="84"/>
      <c r="I179" s="78" t="str">
        <f>IFERROR(VLOOKUP(Table1[[#This Row],[Account ID]],Table4[],3,FALSE),"ID BLANK")</f>
        <v>ID BLANK</v>
      </c>
      <c r="J179" s="25" t="str">
        <f>Table1[[#This Row],[Account Type]]&amp;LEFT(Table1[[#This Row],[Restriction?]],1)</f>
        <v>ID BLANK</v>
      </c>
      <c r="K179" s="77"/>
      <c r="L179" s="25" t="str">
        <f>IFERROR(VLOOKUP(Table1[[#This Row],[Project_Grant ID]],Table5[],2,FALSE),"ID BLANK")</f>
        <v>ID BLANK</v>
      </c>
      <c r="M179" s="81"/>
      <c r="N179" s="83"/>
      <c r="O179" s="84"/>
      <c r="P179" s="43">
        <f t="shared" si="6"/>
        <v>0</v>
      </c>
      <c r="Q17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7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7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0" spans="2:28" ht="14.4" x14ac:dyDescent="0.3">
      <c r="B180" s="77"/>
      <c r="C180" s="25" t="str">
        <f>IFERROR(VLOOKUP(Table1[[#This Row],[Location ID]],Table2[],2,FALSE),"ID BLANK")</f>
        <v>ID BLANK</v>
      </c>
      <c r="D180"/>
      <c r="E180" s="78" t="str">
        <f>IFERROR(VLOOKUP(Table1[[#This Row],[Program ID]],Table3[],2,FALSE),"ID BLANK")</f>
        <v>ID BLANK</v>
      </c>
      <c r="F180" s="99"/>
      <c r="G180" s="25" t="str">
        <f>IFERROR(VLOOKUP(Table1[[#This Row],[Account ID]],Table4[],2,FALSE),"ID BLANK")</f>
        <v>ID BLANK</v>
      </c>
      <c r="H180" s="84"/>
      <c r="I180" s="78" t="str">
        <f>IFERROR(VLOOKUP(Table1[[#This Row],[Account ID]],Table4[],3,FALSE),"ID BLANK")</f>
        <v>ID BLANK</v>
      </c>
      <c r="J180" s="25" t="str">
        <f>Table1[[#This Row],[Account Type]]&amp;LEFT(Table1[[#This Row],[Restriction?]],1)</f>
        <v>ID BLANK</v>
      </c>
      <c r="K180" s="77"/>
      <c r="L180" s="25" t="str">
        <f>IFERROR(VLOOKUP(Table1[[#This Row],[Project_Grant ID]],Table5[],2,FALSE),"ID BLANK")</f>
        <v>ID BLANK</v>
      </c>
      <c r="M180" s="81"/>
      <c r="N180" s="83"/>
      <c r="O180" s="84"/>
      <c r="P180" s="43">
        <f t="shared" si="6"/>
        <v>0</v>
      </c>
      <c r="Q18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1" spans="2:28" ht="14.4" x14ac:dyDescent="0.3">
      <c r="B181" s="77"/>
      <c r="C181" s="25" t="str">
        <f>IFERROR(VLOOKUP(Table1[[#This Row],[Location ID]],Table2[],2,FALSE),"ID BLANK")</f>
        <v>ID BLANK</v>
      </c>
      <c r="D181"/>
      <c r="E181" s="78" t="str">
        <f>IFERROR(VLOOKUP(Table1[[#This Row],[Program ID]],Table3[],2,FALSE),"ID BLANK")</f>
        <v>ID BLANK</v>
      </c>
      <c r="F181" s="99"/>
      <c r="G181" s="25" t="str">
        <f>IFERROR(VLOOKUP(Table1[[#This Row],[Account ID]],Table4[],2,FALSE),"ID BLANK")</f>
        <v>ID BLANK</v>
      </c>
      <c r="H181" s="84"/>
      <c r="I181" s="78" t="str">
        <f>IFERROR(VLOOKUP(Table1[[#This Row],[Account ID]],Table4[],3,FALSE),"ID BLANK")</f>
        <v>ID BLANK</v>
      </c>
      <c r="J181" s="25" t="str">
        <f>Table1[[#This Row],[Account Type]]&amp;LEFT(Table1[[#This Row],[Restriction?]],1)</f>
        <v>ID BLANK</v>
      </c>
      <c r="K181" s="77"/>
      <c r="L181" s="25" t="str">
        <f>IFERROR(VLOOKUP(Table1[[#This Row],[Project_Grant ID]],Table5[],2,FALSE),"ID BLANK")</f>
        <v>ID BLANK</v>
      </c>
      <c r="M181" s="81"/>
      <c r="N181" s="83"/>
      <c r="O181" s="84"/>
      <c r="P181" s="43">
        <f t="shared" si="6"/>
        <v>0</v>
      </c>
      <c r="Q18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2" spans="2:28" ht="14.4" x14ac:dyDescent="0.3">
      <c r="B182" s="77"/>
      <c r="C182" s="25" t="str">
        <f>IFERROR(VLOOKUP(Table1[[#This Row],[Location ID]],Table2[],2,FALSE),"ID BLANK")</f>
        <v>ID BLANK</v>
      </c>
      <c r="D182"/>
      <c r="E182" s="78" t="str">
        <f>IFERROR(VLOOKUP(Table1[[#This Row],[Program ID]],Table3[],2,FALSE),"ID BLANK")</f>
        <v>ID BLANK</v>
      </c>
      <c r="F182" s="99"/>
      <c r="G182" s="25" t="str">
        <f>IFERROR(VLOOKUP(Table1[[#This Row],[Account ID]],Table4[],2,FALSE),"ID BLANK")</f>
        <v>ID BLANK</v>
      </c>
      <c r="H182" s="84"/>
      <c r="I182" s="78" t="str">
        <f>IFERROR(VLOOKUP(Table1[[#This Row],[Account ID]],Table4[],3,FALSE),"ID BLANK")</f>
        <v>ID BLANK</v>
      </c>
      <c r="J182" s="25" t="str">
        <f>Table1[[#This Row],[Account Type]]&amp;LEFT(Table1[[#This Row],[Restriction?]],1)</f>
        <v>ID BLANK</v>
      </c>
      <c r="K182" s="77"/>
      <c r="L182" s="25" t="str">
        <f>IFERROR(VLOOKUP(Table1[[#This Row],[Project_Grant ID]],Table5[],2,FALSE),"ID BLANK")</f>
        <v>ID BLANK</v>
      </c>
      <c r="M182" s="81"/>
      <c r="N182" s="83"/>
      <c r="O182" s="84"/>
      <c r="P182" s="43">
        <f t="shared" si="6"/>
        <v>0</v>
      </c>
      <c r="Q18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3" spans="2:28" ht="14.4" x14ac:dyDescent="0.3">
      <c r="B183" s="77"/>
      <c r="C183" s="25" t="str">
        <f>IFERROR(VLOOKUP(Table1[[#This Row],[Location ID]],Table2[],2,FALSE),"ID BLANK")</f>
        <v>ID BLANK</v>
      </c>
      <c r="D183"/>
      <c r="E183" s="78" t="str">
        <f>IFERROR(VLOOKUP(Table1[[#This Row],[Program ID]],Table3[],2,FALSE),"ID BLANK")</f>
        <v>ID BLANK</v>
      </c>
      <c r="F183" s="99"/>
      <c r="G183" s="25" t="str">
        <f>IFERROR(VLOOKUP(Table1[[#This Row],[Account ID]],Table4[],2,FALSE),"ID BLANK")</f>
        <v>ID BLANK</v>
      </c>
      <c r="H183" s="84"/>
      <c r="I183" s="78" t="str">
        <f>IFERROR(VLOOKUP(Table1[[#This Row],[Account ID]],Table4[],3,FALSE),"ID BLANK")</f>
        <v>ID BLANK</v>
      </c>
      <c r="J183" s="25" t="str">
        <f>Table1[[#This Row],[Account Type]]&amp;LEFT(Table1[[#This Row],[Restriction?]],1)</f>
        <v>ID BLANK</v>
      </c>
      <c r="K183" s="77"/>
      <c r="L183" s="25" t="str">
        <f>IFERROR(VLOOKUP(Table1[[#This Row],[Project_Grant ID]],Table5[],2,FALSE),"ID BLANK")</f>
        <v>ID BLANK</v>
      </c>
      <c r="M183" s="81"/>
      <c r="N183" s="83"/>
      <c r="O183" s="84"/>
      <c r="P183" s="43">
        <f t="shared" si="6"/>
        <v>0</v>
      </c>
      <c r="Q18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4" spans="2:28" ht="14.4" x14ac:dyDescent="0.3">
      <c r="B184" s="77"/>
      <c r="C184" s="25" t="str">
        <f>IFERROR(VLOOKUP(Table1[[#This Row],[Location ID]],Table2[],2,FALSE),"ID BLANK")</f>
        <v>ID BLANK</v>
      </c>
      <c r="D184"/>
      <c r="E184" s="78" t="str">
        <f>IFERROR(VLOOKUP(Table1[[#This Row],[Program ID]],Table3[],2,FALSE),"ID BLANK")</f>
        <v>ID BLANK</v>
      </c>
      <c r="F184" s="99"/>
      <c r="G184" s="25" t="str">
        <f>IFERROR(VLOOKUP(Table1[[#This Row],[Account ID]],Table4[],2,FALSE),"ID BLANK")</f>
        <v>ID BLANK</v>
      </c>
      <c r="H184" s="84"/>
      <c r="I184" s="78" t="str">
        <f>IFERROR(VLOOKUP(Table1[[#This Row],[Account ID]],Table4[],3,FALSE),"ID BLANK")</f>
        <v>ID BLANK</v>
      </c>
      <c r="J184" s="25" t="str">
        <f>Table1[[#This Row],[Account Type]]&amp;LEFT(Table1[[#This Row],[Restriction?]],1)</f>
        <v>ID BLANK</v>
      </c>
      <c r="K184" s="77"/>
      <c r="L184" s="25" t="str">
        <f>IFERROR(VLOOKUP(Table1[[#This Row],[Project_Grant ID]],Table5[],2,FALSE),"ID BLANK")</f>
        <v>ID BLANK</v>
      </c>
      <c r="M184" s="81"/>
      <c r="N184" s="83"/>
      <c r="O184" s="84"/>
      <c r="P184" s="43">
        <f t="shared" si="6"/>
        <v>0</v>
      </c>
      <c r="Q18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5" spans="2:28" ht="14.4" x14ac:dyDescent="0.3">
      <c r="B185" s="77"/>
      <c r="C185" s="25" t="str">
        <f>IFERROR(VLOOKUP(Table1[[#This Row],[Location ID]],Table2[],2,FALSE),"ID BLANK")</f>
        <v>ID BLANK</v>
      </c>
      <c r="D185"/>
      <c r="E185" s="78" t="str">
        <f>IFERROR(VLOOKUP(Table1[[#This Row],[Program ID]],Table3[],2,FALSE),"ID BLANK")</f>
        <v>ID BLANK</v>
      </c>
      <c r="F185" s="99"/>
      <c r="G185" s="25" t="str">
        <f>IFERROR(VLOOKUP(Table1[[#This Row],[Account ID]],Table4[],2,FALSE),"ID BLANK")</f>
        <v>ID BLANK</v>
      </c>
      <c r="H185" s="84"/>
      <c r="I185" s="78" t="str">
        <f>IFERROR(VLOOKUP(Table1[[#This Row],[Account ID]],Table4[],3,FALSE),"ID BLANK")</f>
        <v>ID BLANK</v>
      </c>
      <c r="J185" s="25" t="str">
        <f>Table1[[#This Row],[Account Type]]&amp;LEFT(Table1[[#This Row],[Restriction?]],1)</f>
        <v>ID BLANK</v>
      </c>
      <c r="K185" s="77"/>
      <c r="L185" s="25" t="str">
        <f>IFERROR(VLOOKUP(Table1[[#This Row],[Project_Grant ID]],Table5[],2,FALSE),"ID BLANK")</f>
        <v>ID BLANK</v>
      </c>
      <c r="M185" s="81"/>
      <c r="N185" s="83"/>
      <c r="O185" s="84"/>
      <c r="P185" s="43">
        <f t="shared" si="6"/>
        <v>0</v>
      </c>
      <c r="Q18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6" spans="2:28" ht="14.4" x14ac:dyDescent="0.3">
      <c r="B186" s="77"/>
      <c r="C186" s="25" t="str">
        <f>IFERROR(VLOOKUP(Table1[[#This Row],[Location ID]],Table2[],2,FALSE),"ID BLANK")</f>
        <v>ID BLANK</v>
      </c>
      <c r="D186"/>
      <c r="E186" s="78" t="str">
        <f>IFERROR(VLOOKUP(Table1[[#This Row],[Program ID]],Table3[],2,FALSE),"ID BLANK")</f>
        <v>ID BLANK</v>
      </c>
      <c r="F186" s="99"/>
      <c r="G186" s="25" t="str">
        <f>IFERROR(VLOOKUP(Table1[[#This Row],[Account ID]],Table4[],2,FALSE),"ID BLANK")</f>
        <v>ID BLANK</v>
      </c>
      <c r="H186" s="84"/>
      <c r="I186" s="78" t="str">
        <f>IFERROR(VLOOKUP(Table1[[#This Row],[Account ID]],Table4[],3,FALSE),"ID BLANK")</f>
        <v>ID BLANK</v>
      </c>
      <c r="J186" s="25" t="str">
        <f>Table1[[#This Row],[Account Type]]&amp;LEFT(Table1[[#This Row],[Restriction?]],1)</f>
        <v>ID BLANK</v>
      </c>
      <c r="K186" s="77"/>
      <c r="L186" s="25" t="str">
        <f>IFERROR(VLOOKUP(Table1[[#This Row],[Project_Grant ID]],Table5[],2,FALSE),"ID BLANK")</f>
        <v>ID BLANK</v>
      </c>
      <c r="M186" s="81"/>
      <c r="N186" s="83"/>
      <c r="O186" s="84"/>
      <c r="P186" s="43">
        <f t="shared" si="6"/>
        <v>0</v>
      </c>
      <c r="Q18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7" spans="2:28" ht="14.4" x14ac:dyDescent="0.3">
      <c r="B187" s="77"/>
      <c r="C187" s="25" t="str">
        <f>IFERROR(VLOOKUP(Table1[[#This Row],[Location ID]],Table2[],2,FALSE),"ID BLANK")</f>
        <v>ID BLANK</v>
      </c>
      <c r="D187"/>
      <c r="E187" s="78" t="str">
        <f>IFERROR(VLOOKUP(Table1[[#This Row],[Program ID]],Table3[],2,FALSE),"ID BLANK")</f>
        <v>ID BLANK</v>
      </c>
      <c r="F187" s="99"/>
      <c r="G187" s="25" t="str">
        <f>IFERROR(VLOOKUP(Table1[[#This Row],[Account ID]],Table4[],2,FALSE),"ID BLANK")</f>
        <v>ID BLANK</v>
      </c>
      <c r="H187" s="84"/>
      <c r="I187" s="78" t="str">
        <f>IFERROR(VLOOKUP(Table1[[#This Row],[Account ID]],Table4[],3,FALSE),"ID BLANK")</f>
        <v>ID BLANK</v>
      </c>
      <c r="J187" s="25" t="str">
        <f>Table1[[#This Row],[Account Type]]&amp;LEFT(Table1[[#This Row],[Restriction?]],1)</f>
        <v>ID BLANK</v>
      </c>
      <c r="K187" s="77"/>
      <c r="L187" s="25" t="str">
        <f>IFERROR(VLOOKUP(Table1[[#This Row],[Project_Grant ID]],Table5[],2,FALSE),"ID BLANK")</f>
        <v>ID BLANK</v>
      </c>
      <c r="M187" s="81"/>
      <c r="N187" s="83"/>
      <c r="O187" s="84"/>
      <c r="P187" s="43">
        <f t="shared" si="6"/>
        <v>0</v>
      </c>
      <c r="Q18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8" spans="2:28" ht="14.4" x14ac:dyDescent="0.3">
      <c r="B188" s="77"/>
      <c r="C188" s="25" t="str">
        <f>IFERROR(VLOOKUP(Table1[[#This Row],[Location ID]],Table2[],2,FALSE),"ID BLANK")</f>
        <v>ID BLANK</v>
      </c>
      <c r="D188"/>
      <c r="E188" s="78" t="str">
        <f>IFERROR(VLOOKUP(Table1[[#This Row],[Program ID]],Table3[],2,FALSE),"ID BLANK")</f>
        <v>ID BLANK</v>
      </c>
      <c r="F188" s="99"/>
      <c r="G188" s="25" t="str">
        <f>IFERROR(VLOOKUP(Table1[[#This Row],[Account ID]],Table4[],2,FALSE),"ID BLANK")</f>
        <v>ID BLANK</v>
      </c>
      <c r="H188" s="84"/>
      <c r="I188" s="78" t="str">
        <f>IFERROR(VLOOKUP(Table1[[#This Row],[Account ID]],Table4[],3,FALSE),"ID BLANK")</f>
        <v>ID BLANK</v>
      </c>
      <c r="J188" s="25" t="str">
        <f>Table1[[#This Row],[Account Type]]&amp;LEFT(Table1[[#This Row],[Restriction?]],1)</f>
        <v>ID BLANK</v>
      </c>
      <c r="K188" s="77"/>
      <c r="L188" s="25" t="str">
        <f>IFERROR(VLOOKUP(Table1[[#This Row],[Project_Grant ID]],Table5[],2,FALSE),"ID BLANK")</f>
        <v>ID BLANK</v>
      </c>
      <c r="M188" s="81"/>
      <c r="N188" s="83"/>
      <c r="O188" s="84"/>
      <c r="P188" s="43">
        <f t="shared" si="6"/>
        <v>0</v>
      </c>
      <c r="Q18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89" spans="2:28" ht="14.4" x14ac:dyDescent="0.3">
      <c r="B189" s="77"/>
      <c r="C189" s="25" t="str">
        <f>IFERROR(VLOOKUP(Table1[[#This Row],[Location ID]],Table2[],2,FALSE),"ID BLANK")</f>
        <v>ID BLANK</v>
      </c>
      <c r="D189"/>
      <c r="E189" s="78" t="str">
        <f>IFERROR(VLOOKUP(Table1[[#This Row],[Program ID]],Table3[],2,FALSE),"ID BLANK")</f>
        <v>ID BLANK</v>
      </c>
      <c r="F189" s="99"/>
      <c r="G189" s="25" t="str">
        <f>IFERROR(VLOOKUP(Table1[[#This Row],[Account ID]],Table4[],2,FALSE),"ID BLANK")</f>
        <v>ID BLANK</v>
      </c>
      <c r="H189" s="84"/>
      <c r="I189" s="78" t="str">
        <f>IFERROR(VLOOKUP(Table1[[#This Row],[Account ID]],Table4[],3,FALSE),"ID BLANK")</f>
        <v>ID BLANK</v>
      </c>
      <c r="J189" s="25" t="str">
        <f>Table1[[#This Row],[Account Type]]&amp;LEFT(Table1[[#This Row],[Restriction?]],1)</f>
        <v>ID BLANK</v>
      </c>
      <c r="K189" s="77"/>
      <c r="L189" s="25" t="str">
        <f>IFERROR(VLOOKUP(Table1[[#This Row],[Project_Grant ID]],Table5[],2,FALSE),"ID BLANK")</f>
        <v>ID BLANK</v>
      </c>
      <c r="M189" s="81"/>
      <c r="N189" s="83"/>
      <c r="O189" s="84"/>
      <c r="P189" s="43">
        <f t="shared" si="6"/>
        <v>0</v>
      </c>
      <c r="Q18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8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8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0" spans="2:28" ht="14.4" x14ac:dyDescent="0.3">
      <c r="B190" s="77"/>
      <c r="C190" s="25" t="str">
        <f>IFERROR(VLOOKUP(Table1[[#This Row],[Location ID]],Table2[],2,FALSE),"ID BLANK")</f>
        <v>ID BLANK</v>
      </c>
      <c r="D190"/>
      <c r="E190" s="78" t="str">
        <f>IFERROR(VLOOKUP(Table1[[#This Row],[Program ID]],Table3[],2,FALSE),"ID BLANK")</f>
        <v>ID BLANK</v>
      </c>
      <c r="F190" s="99"/>
      <c r="G190" s="25" t="str">
        <f>IFERROR(VLOOKUP(Table1[[#This Row],[Account ID]],Table4[],2,FALSE),"ID BLANK")</f>
        <v>ID BLANK</v>
      </c>
      <c r="H190" s="84"/>
      <c r="I190" s="78" t="str">
        <f>IFERROR(VLOOKUP(Table1[[#This Row],[Account ID]],Table4[],3,FALSE),"ID BLANK")</f>
        <v>ID BLANK</v>
      </c>
      <c r="J190" s="25" t="str">
        <f>Table1[[#This Row],[Account Type]]&amp;LEFT(Table1[[#This Row],[Restriction?]],1)</f>
        <v>ID BLANK</v>
      </c>
      <c r="K190" s="77"/>
      <c r="L190" s="25" t="str">
        <f>IFERROR(VLOOKUP(Table1[[#This Row],[Project_Grant ID]],Table5[],2,FALSE),"ID BLANK")</f>
        <v>ID BLANK</v>
      </c>
      <c r="M190" s="81"/>
      <c r="N190" s="83"/>
      <c r="O190" s="84"/>
      <c r="P190" s="43">
        <f t="shared" si="6"/>
        <v>0</v>
      </c>
      <c r="Q19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1" spans="2:28" ht="14.4" x14ac:dyDescent="0.3">
      <c r="B191" s="77"/>
      <c r="C191" s="25" t="str">
        <f>IFERROR(VLOOKUP(Table1[[#This Row],[Location ID]],Table2[],2,FALSE),"ID BLANK")</f>
        <v>ID BLANK</v>
      </c>
      <c r="D191"/>
      <c r="E191" s="78" t="str">
        <f>IFERROR(VLOOKUP(Table1[[#This Row],[Program ID]],Table3[],2,FALSE),"ID BLANK")</f>
        <v>ID BLANK</v>
      </c>
      <c r="F191" s="99"/>
      <c r="G191" s="25" t="str">
        <f>IFERROR(VLOOKUP(Table1[[#This Row],[Account ID]],Table4[],2,FALSE),"ID BLANK")</f>
        <v>ID BLANK</v>
      </c>
      <c r="H191" s="84"/>
      <c r="I191" s="78" t="str">
        <f>IFERROR(VLOOKUP(Table1[[#This Row],[Account ID]],Table4[],3,FALSE),"ID BLANK")</f>
        <v>ID BLANK</v>
      </c>
      <c r="J191" s="25" t="str">
        <f>Table1[[#This Row],[Account Type]]&amp;LEFT(Table1[[#This Row],[Restriction?]],1)</f>
        <v>ID BLANK</v>
      </c>
      <c r="K191" s="77"/>
      <c r="L191" s="25" t="str">
        <f>IFERROR(VLOOKUP(Table1[[#This Row],[Project_Grant ID]],Table5[],2,FALSE),"ID BLANK")</f>
        <v>ID BLANK</v>
      </c>
      <c r="M191" s="81"/>
      <c r="N191" s="83"/>
      <c r="O191" s="84"/>
      <c r="P191" s="43">
        <f t="shared" si="6"/>
        <v>0</v>
      </c>
      <c r="Q19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2" spans="2:28" ht="14.4" x14ac:dyDescent="0.3">
      <c r="B192" s="77"/>
      <c r="C192" s="25" t="str">
        <f>IFERROR(VLOOKUP(Table1[[#This Row],[Location ID]],Table2[],2,FALSE),"ID BLANK")</f>
        <v>ID BLANK</v>
      </c>
      <c r="D192"/>
      <c r="E192" s="78" t="str">
        <f>IFERROR(VLOOKUP(Table1[[#This Row],[Program ID]],Table3[],2,FALSE),"ID BLANK")</f>
        <v>ID BLANK</v>
      </c>
      <c r="F192" s="99"/>
      <c r="G192" s="25" t="str">
        <f>IFERROR(VLOOKUP(Table1[[#This Row],[Account ID]],Table4[],2,FALSE),"ID BLANK")</f>
        <v>ID BLANK</v>
      </c>
      <c r="H192" s="84"/>
      <c r="I192" s="78" t="str">
        <f>IFERROR(VLOOKUP(Table1[[#This Row],[Account ID]],Table4[],3,FALSE),"ID BLANK")</f>
        <v>ID BLANK</v>
      </c>
      <c r="J192" s="25" t="str">
        <f>Table1[[#This Row],[Account Type]]&amp;LEFT(Table1[[#This Row],[Restriction?]],1)</f>
        <v>ID BLANK</v>
      </c>
      <c r="K192" s="77"/>
      <c r="L192" s="25" t="str">
        <f>IFERROR(VLOOKUP(Table1[[#This Row],[Project_Grant ID]],Table5[],2,FALSE),"ID BLANK")</f>
        <v>ID BLANK</v>
      </c>
      <c r="M192" s="81"/>
      <c r="N192" s="83"/>
      <c r="O192" s="84"/>
      <c r="P192" s="43">
        <f t="shared" si="6"/>
        <v>0</v>
      </c>
      <c r="Q19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3" spans="2:28" ht="14.4" x14ac:dyDescent="0.3">
      <c r="B193" s="77"/>
      <c r="C193" s="25" t="str">
        <f>IFERROR(VLOOKUP(Table1[[#This Row],[Location ID]],Table2[],2,FALSE),"ID BLANK")</f>
        <v>ID BLANK</v>
      </c>
      <c r="D193"/>
      <c r="E193" s="78" t="str">
        <f>IFERROR(VLOOKUP(Table1[[#This Row],[Program ID]],Table3[],2,FALSE),"ID BLANK")</f>
        <v>ID BLANK</v>
      </c>
      <c r="F193" s="99"/>
      <c r="G193" s="25" t="str">
        <f>IFERROR(VLOOKUP(Table1[[#This Row],[Account ID]],Table4[],2,FALSE),"ID BLANK")</f>
        <v>ID BLANK</v>
      </c>
      <c r="H193" s="84"/>
      <c r="I193" s="78" t="str">
        <f>IFERROR(VLOOKUP(Table1[[#This Row],[Account ID]],Table4[],3,FALSE),"ID BLANK")</f>
        <v>ID BLANK</v>
      </c>
      <c r="J193" s="25" t="str">
        <f>Table1[[#This Row],[Account Type]]&amp;LEFT(Table1[[#This Row],[Restriction?]],1)</f>
        <v>ID BLANK</v>
      </c>
      <c r="K193" s="77"/>
      <c r="L193" s="25" t="str">
        <f>IFERROR(VLOOKUP(Table1[[#This Row],[Project_Grant ID]],Table5[],2,FALSE),"ID BLANK")</f>
        <v>ID BLANK</v>
      </c>
      <c r="M193" s="81"/>
      <c r="N193" s="83"/>
      <c r="O193" s="84"/>
      <c r="P193" s="43">
        <f t="shared" si="6"/>
        <v>0</v>
      </c>
      <c r="Q19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4" spans="2:28" ht="14.4" x14ac:dyDescent="0.3">
      <c r="B194" s="77"/>
      <c r="C194" s="25" t="str">
        <f>IFERROR(VLOOKUP(Table1[[#This Row],[Location ID]],Table2[],2,FALSE),"ID BLANK")</f>
        <v>ID BLANK</v>
      </c>
      <c r="D194"/>
      <c r="E194" s="78" t="str">
        <f>IFERROR(VLOOKUP(Table1[[#This Row],[Program ID]],Table3[],2,FALSE),"ID BLANK")</f>
        <v>ID BLANK</v>
      </c>
      <c r="F194" s="99"/>
      <c r="G194" s="25" t="str">
        <f>IFERROR(VLOOKUP(Table1[[#This Row],[Account ID]],Table4[],2,FALSE),"ID BLANK")</f>
        <v>ID BLANK</v>
      </c>
      <c r="H194" s="84"/>
      <c r="I194" s="78" t="str">
        <f>IFERROR(VLOOKUP(Table1[[#This Row],[Account ID]],Table4[],3,FALSE),"ID BLANK")</f>
        <v>ID BLANK</v>
      </c>
      <c r="J194" s="25" t="str">
        <f>Table1[[#This Row],[Account Type]]&amp;LEFT(Table1[[#This Row],[Restriction?]],1)</f>
        <v>ID BLANK</v>
      </c>
      <c r="K194" s="77"/>
      <c r="L194" s="25" t="str">
        <f>IFERROR(VLOOKUP(Table1[[#This Row],[Project_Grant ID]],Table5[],2,FALSE),"ID BLANK")</f>
        <v>ID BLANK</v>
      </c>
      <c r="M194" s="81"/>
      <c r="N194" s="83"/>
      <c r="O194" s="84"/>
      <c r="P194" s="43">
        <f t="shared" si="6"/>
        <v>0</v>
      </c>
      <c r="Q19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5" spans="2:28" ht="14.4" x14ac:dyDescent="0.3">
      <c r="B195" s="77"/>
      <c r="C195" s="25" t="str">
        <f>IFERROR(VLOOKUP(Table1[[#This Row],[Location ID]],Table2[],2,FALSE),"ID BLANK")</f>
        <v>ID BLANK</v>
      </c>
      <c r="D195"/>
      <c r="E195" s="78" t="str">
        <f>IFERROR(VLOOKUP(Table1[[#This Row],[Program ID]],Table3[],2,FALSE),"ID BLANK")</f>
        <v>ID BLANK</v>
      </c>
      <c r="F195" s="99"/>
      <c r="G195" s="25" t="str">
        <f>IFERROR(VLOOKUP(Table1[[#This Row],[Account ID]],Table4[],2,FALSE),"ID BLANK")</f>
        <v>ID BLANK</v>
      </c>
      <c r="H195" s="84"/>
      <c r="I195" s="78" t="str">
        <f>IFERROR(VLOOKUP(Table1[[#This Row],[Account ID]],Table4[],3,FALSE),"ID BLANK")</f>
        <v>ID BLANK</v>
      </c>
      <c r="J195" s="25" t="str">
        <f>Table1[[#This Row],[Account Type]]&amp;LEFT(Table1[[#This Row],[Restriction?]],1)</f>
        <v>ID BLANK</v>
      </c>
      <c r="K195" s="77"/>
      <c r="L195" s="25" t="str">
        <f>IFERROR(VLOOKUP(Table1[[#This Row],[Project_Grant ID]],Table5[],2,FALSE),"ID BLANK")</f>
        <v>ID BLANK</v>
      </c>
      <c r="M195" s="81"/>
      <c r="N195" s="83"/>
      <c r="O195" s="84"/>
      <c r="P195" s="43">
        <f t="shared" si="6"/>
        <v>0</v>
      </c>
      <c r="Q19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6" spans="2:28" ht="14.4" x14ac:dyDescent="0.3">
      <c r="B196" s="77"/>
      <c r="C196" s="25" t="str">
        <f>IFERROR(VLOOKUP(Table1[[#This Row],[Location ID]],Table2[],2,FALSE),"ID BLANK")</f>
        <v>ID BLANK</v>
      </c>
      <c r="D196"/>
      <c r="E196" s="78" t="str">
        <f>IFERROR(VLOOKUP(Table1[[#This Row],[Program ID]],Table3[],2,FALSE),"ID BLANK")</f>
        <v>ID BLANK</v>
      </c>
      <c r="F196" s="99"/>
      <c r="G196" s="25" t="str">
        <f>IFERROR(VLOOKUP(Table1[[#This Row],[Account ID]],Table4[],2,FALSE),"ID BLANK")</f>
        <v>ID BLANK</v>
      </c>
      <c r="H196" s="84"/>
      <c r="I196" s="78" t="str">
        <f>IFERROR(VLOOKUP(Table1[[#This Row],[Account ID]],Table4[],3,FALSE),"ID BLANK")</f>
        <v>ID BLANK</v>
      </c>
      <c r="J196" s="25" t="str">
        <f>Table1[[#This Row],[Account Type]]&amp;LEFT(Table1[[#This Row],[Restriction?]],1)</f>
        <v>ID BLANK</v>
      </c>
      <c r="K196" s="77"/>
      <c r="L196" s="25" t="str">
        <f>IFERROR(VLOOKUP(Table1[[#This Row],[Project_Grant ID]],Table5[],2,FALSE),"ID BLANK")</f>
        <v>ID BLANK</v>
      </c>
      <c r="M196" s="81"/>
      <c r="N196" s="83"/>
      <c r="O196" s="84"/>
      <c r="P196" s="43">
        <f t="shared" si="6"/>
        <v>0</v>
      </c>
      <c r="Q19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7" spans="2:28" ht="14.4" x14ac:dyDescent="0.3">
      <c r="B197" s="77"/>
      <c r="C197" s="25" t="str">
        <f>IFERROR(VLOOKUP(Table1[[#This Row],[Location ID]],Table2[],2,FALSE),"ID BLANK")</f>
        <v>ID BLANK</v>
      </c>
      <c r="D197"/>
      <c r="E197" s="78" t="str">
        <f>IFERROR(VLOOKUP(Table1[[#This Row],[Program ID]],Table3[],2,FALSE),"ID BLANK")</f>
        <v>ID BLANK</v>
      </c>
      <c r="F197" s="99"/>
      <c r="G197" s="25" t="str">
        <f>IFERROR(VLOOKUP(Table1[[#This Row],[Account ID]],Table4[],2,FALSE),"ID BLANK")</f>
        <v>ID BLANK</v>
      </c>
      <c r="H197" s="84"/>
      <c r="I197" s="78" t="str">
        <f>IFERROR(VLOOKUP(Table1[[#This Row],[Account ID]],Table4[],3,FALSE),"ID BLANK")</f>
        <v>ID BLANK</v>
      </c>
      <c r="J197" s="25" t="str">
        <f>Table1[[#This Row],[Account Type]]&amp;LEFT(Table1[[#This Row],[Restriction?]],1)</f>
        <v>ID BLANK</v>
      </c>
      <c r="K197" s="77"/>
      <c r="L197" s="25" t="str">
        <f>IFERROR(VLOOKUP(Table1[[#This Row],[Project_Grant ID]],Table5[],2,FALSE),"ID BLANK")</f>
        <v>ID BLANK</v>
      </c>
      <c r="M197" s="81"/>
      <c r="N197" s="83"/>
      <c r="O197" s="84"/>
      <c r="P197" s="43">
        <f t="shared" si="6"/>
        <v>0</v>
      </c>
      <c r="Q19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8" spans="2:28" ht="14.4" x14ac:dyDescent="0.3">
      <c r="B198" s="77"/>
      <c r="C198" s="25" t="str">
        <f>IFERROR(VLOOKUP(Table1[[#This Row],[Location ID]],Table2[],2,FALSE),"ID BLANK")</f>
        <v>ID BLANK</v>
      </c>
      <c r="D198"/>
      <c r="E198" s="78" t="str">
        <f>IFERROR(VLOOKUP(Table1[[#This Row],[Program ID]],Table3[],2,FALSE),"ID BLANK")</f>
        <v>ID BLANK</v>
      </c>
      <c r="F198" s="99"/>
      <c r="G198" s="25" t="str">
        <f>IFERROR(VLOOKUP(Table1[[#This Row],[Account ID]],Table4[],2,FALSE),"ID BLANK")</f>
        <v>ID BLANK</v>
      </c>
      <c r="H198" s="84"/>
      <c r="I198" s="78" t="str">
        <f>IFERROR(VLOOKUP(Table1[[#This Row],[Account ID]],Table4[],3,FALSE),"ID BLANK")</f>
        <v>ID BLANK</v>
      </c>
      <c r="J198" s="25" t="str">
        <f>Table1[[#This Row],[Account Type]]&amp;LEFT(Table1[[#This Row],[Restriction?]],1)</f>
        <v>ID BLANK</v>
      </c>
      <c r="K198" s="77"/>
      <c r="L198" s="25" t="str">
        <f>IFERROR(VLOOKUP(Table1[[#This Row],[Project_Grant ID]],Table5[],2,FALSE),"ID BLANK")</f>
        <v>ID BLANK</v>
      </c>
      <c r="M198" s="81"/>
      <c r="N198" s="83"/>
      <c r="O198" s="84"/>
      <c r="P198" s="43">
        <f t="shared" si="6"/>
        <v>0</v>
      </c>
      <c r="Q19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199" spans="2:28" ht="14.4" x14ac:dyDescent="0.3">
      <c r="B199" s="77"/>
      <c r="C199" s="25" t="str">
        <f>IFERROR(VLOOKUP(Table1[[#This Row],[Location ID]],Table2[],2,FALSE),"ID BLANK")</f>
        <v>ID BLANK</v>
      </c>
      <c r="D199"/>
      <c r="E199" s="78" t="str">
        <f>IFERROR(VLOOKUP(Table1[[#This Row],[Program ID]],Table3[],2,FALSE),"ID BLANK")</f>
        <v>ID BLANK</v>
      </c>
      <c r="F199" s="99"/>
      <c r="G199" s="25" t="str">
        <f>IFERROR(VLOOKUP(Table1[[#This Row],[Account ID]],Table4[],2,FALSE),"ID BLANK")</f>
        <v>ID BLANK</v>
      </c>
      <c r="H199" s="84"/>
      <c r="I199" s="78" t="str">
        <f>IFERROR(VLOOKUP(Table1[[#This Row],[Account ID]],Table4[],3,FALSE),"ID BLANK")</f>
        <v>ID BLANK</v>
      </c>
      <c r="J199" s="25" t="str">
        <f>Table1[[#This Row],[Account Type]]&amp;LEFT(Table1[[#This Row],[Restriction?]],1)</f>
        <v>ID BLANK</v>
      </c>
      <c r="K199" s="77"/>
      <c r="L199" s="25" t="str">
        <f>IFERROR(VLOOKUP(Table1[[#This Row],[Project_Grant ID]],Table5[],2,FALSE),"ID BLANK")</f>
        <v>ID BLANK</v>
      </c>
      <c r="M199" s="81"/>
      <c r="N199" s="83"/>
      <c r="O199" s="84"/>
      <c r="P199" s="43">
        <f t="shared" si="6"/>
        <v>0</v>
      </c>
      <c r="Q19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1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1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1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19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19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0" spans="2:28" ht="14.4" x14ac:dyDescent="0.3">
      <c r="B200" s="77"/>
      <c r="C200" s="25" t="str">
        <f>IFERROR(VLOOKUP(Table1[[#This Row],[Location ID]],Table2[],2,FALSE),"ID BLANK")</f>
        <v>ID BLANK</v>
      </c>
      <c r="D200"/>
      <c r="E200" s="78" t="str">
        <f>IFERROR(VLOOKUP(Table1[[#This Row],[Program ID]],Table3[],2,FALSE),"ID BLANK")</f>
        <v>ID BLANK</v>
      </c>
      <c r="F200" s="99"/>
      <c r="G200" s="25" t="str">
        <f>IFERROR(VLOOKUP(Table1[[#This Row],[Account ID]],Table4[],2,FALSE),"ID BLANK")</f>
        <v>ID BLANK</v>
      </c>
      <c r="H200" s="84"/>
      <c r="I200" s="78" t="str">
        <f>IFERROR(VLOOKUP(Table1[[#This Row],[Account ID]],Table4[],3,FALSE),"ID BLANK")</f>
        <v>ID BLANK</v>
      </c>
      <c r="J200" s="25" t="str">
        <f>Table1[[#This Row],[Account Type]]&amp;LEFT(Table1[[#This Row],[Restriction?]],1)</f>
        <v>ID BLANK</v>
      </c>
      <c r="K200" s="77"/>
      <c r="L200" s="25" t="str">
        <f>IFERROR(VLOOKUP(Table1[[#This Row],[Project_Grant ID]],Table5[],2,FALSE),"ID BLANK")</f>
        <v>ID BLANK</v>
      </c>
      <c r="M200" s="81"/>
      <c r="N200" s="83"/>
      <c r="O200" s="84"/>
      <c r="P200" s="43">
        <f t="shared" si="6"/>
        <v>0</v>
      </c>
      <c r="Q20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1" spans="2:28" ht="14.4" x14ac:dyDescent="0.3">
      <c r="B201" s="77"/>
      <c r="C201" s="25" t="str">
        <f>IFERROR(VLOOKUP(Table1[[#This Row],[Location ID]],Table2[],2,FALSE),"ID BLANK")</f>
        <v>ID BLANK</v>
      </c>
      <c r="D201"/>
      <c r="E201" s="78" t="str">
        <f>IFERROR(VLOOKUP(Table1[[#This Row],[Program ID]],Table3[],2,FALSE),"ID BLANK")</f>
        <v>ID BLANK</v>
      </c>
      <c r="F201" s="99"/>
      <c r="G201" s="25" t="str">
        <f>IFERROR(VLOOKUP(Table1[[#This Row],[Account ID]],Table4[],2,FALSE),"ID BLANK")</f>
        <v>ID BLANK</v>
      </c>
      <c r="H201" s="84"/>
      <c r="I201" s="78" t="str">
        <f>IFERROR(VLOOKUP(Table1[[#This Row],[Account ID]],Table4[],3,FALSE),"ID BLANK")</f>
        <v>ID BLANK</v>
      </c>
      <c r="J201" s="25" t="str">
        <f>Table1[[#This Row],[Account Type]]&amp;LEFT(Table1[[#This Row],[Restriction?]],1)</f>
        <v>ID BLANK</v>
      </c>
      <c r="K201" s="77"/>
      <c r="L201" s="25" t="str">
        <f>IFERROR(VLOOKUP(Table1[[#This Row],[Project_Grant ID]],Table5[],2,FALSE),"ID BLANK")</f>
        <v>ID BLANK</v>
      </c>
      <c r="M201" s="81"/>
      <c r="N201" s="83"/>
      <c r="O201" s="84"/>
      <c r="P201" s="43">
        <f t="shared" si="6"/>
        <v>0</v>
      </c>
      <c r="Q20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2" spans="2:28" ht="14.4" x14ac:dyDescent="0.3">
      <c r="B202" s="77"/>
      <c r="C202" s="25" t="str">
        <f>IFERROR(VLOOKUP(Table1[[#This Row],[Location ID]],Table2[],2,FALSE),"ID BLANK")</f>
        <v>ID BLANK</v>
      </c>
      <c r="D202"/>
      <c r="E202" s="78" t="str">
        <f>IFERROR(VLOOKUP(Table1[[#This Row],[Program ID]],Table3[],2,FALSE),"ID BLANK")</f>
        <v>ID BLANK</v>
      </c>
      <c r="F202" s="99"/>
      <c r="G202" s="25" t="str">
        <f>IFERROR(VLOOKUP(Table1[[#This Row],[Account ID]],Table4[],2,FALSE),"ID BLANK")</f>
        <v>ID BLANK</v>
      </c>
      <c r="H202" s="84"/>
      <c r="I202" s="78" t="str">
        <f>IFERROR(VLOOKUP(Table1[[#This Row],[Account ID]],Table4[],3,FALSE),"ID BLANK")</f>
        <v>ID BLANK</v>
      </c>
      <c r="J202" s="25" t="str">
        <f>Table1[[#This Row],[Account Type]]&amp;LEFT(Table1[[#This Row],[Restriction?]],1)</f>
        <v>ID BLANK</v>
      </c>
      <c r="K202" s="77"/>
      <c r="L202" s="25" t="str">
        <f>IFERROR(VLOOKUP(Table1[[#This Row],[Project_Grant ID]],Table5[],2,FALSE),"ID BLANK")</f>
        <v>ID BLANK</v>
      </c>
      <c r="M202" s="81"/>
      <c r="N202" s="83"/>
      <c r="O202" s="84"/>
      <c r="P202" s="43">
        <f t="shared" si="6"/>
        <v>0</v>
      </c>
      <c r="Q20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3" spans="2:28" ht="14.4" x14ac:dyDescent="0.3">
      <c r="B203" s="77"/>
      <c r="C203" s="25" t="str">
        <f>IFERROR(VLOOKUP(Table1[[#This Row],[Location ID]],Table2[],2,FALSE),"ID BLANK")</f>
        <v>ID BLANK</v>
      </c>
      <c r="D203"/>
      <c r="E203" s="78" t="str">
        <f>IFERROR(VLOOKUP(Table1[[#This Row],[Program ID]],Table3[],2,FALSE),"ID BLANK")</f>
        <v>ID BLANK</v>
      </c>
      <c r="F203" s="99"/>
      <c r="G203" s="25" t="str">
        <f>IFERROR(VLOOKUP(Table1[[#This Row],[Account ID]],Table4[],2,FALSE),"ID BLANK")</f>
        <v>ID BLANK</v>
      </c>
      <c r="H203" s="84"/>
      <c r="I203" s="78" t="str">
        <f>IFERROR(VLOOKUP(Table1[[#This Row],[Account ID]],Table4[],3,FALSE),"ID BLANK")</f>
        <v>ID BLANK</v>
      </c>
      <c r="J203" s="25" t="str">
        <f>Table1[[#This Row],[Account Type]]&amp;LEFT(Table1[[#This Row],[Restriction?]],1)</f>
        <v>ID BLANK</v>
      </c>
      <c r="K203" s="77"/>
      <c r="L203" s="25" t="str">
        <f>IFERROR(VLOOKUP(Table1[[#This Row],[Project_Grant ID]],Table5[],2,FALSE),"ID BLANK")</f>
        <v>ID BLANK</v>
      </c>
      <c r="M203" s="81"/>
      <c r="N203" s="83"/>
      <c r="O203" s="84"/>
      <c r="P203" s="43">
        <f t="shared" si="6"/>
        <v>0</v>
      </c>
      <c r="Q20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4" spans="2:28" ht="14.4" x14ac:dyDescent="0.3">
      <c r="B204" s="77"/>
      <c r="C204" s="25" t="str">
        <f>IFERROR(VLOOKUP(Table1[[#This Row],[Location ID]],Table2[],2,FALSE),"ID BLANK")</f>
        <v>ID BLANK</v>
      </c>
      <c r="D204"/>
      <c r="E204" s="78" t="str">
        <f>IFERROR(VLOOKUP(Table1[[#This Row],[Program ID]],Table3[],2,FALSE),"ID BLANK")</f>
        <v>ID BLANK</v>
      </c>
      <c r="F204" s="99"/>
      <c r="G204" s="25" t="str">
        <f>IFERROR(VLOOKUP(Table1[[#This Row],[Account ID]],Table4[],2,FALSE),"ID BLANK")</f>
        <v>ID BLANK</v>
      </c>
      <c r="H204" s="84"/>
      <c r="I204" s="78" t="str">
        <f>IFERROR(VLOOKUP(Table1[[#This Row],[Account ID]],Table4[],3,FALSE),"ID BLANK")</f>
        <v>ID BLANK</v>
      </c>
      <c r="J204" s="25" t="str">
        <f>Table1[[#This Row],[Account Type]]&amp;LEFT(Table1[[#This Row],[Restriction?]],1)</f>
        <v>ID BLANK</v>
      </c>
      <c r="K204" s="77"/>
      <c r="L204" s="25" t="str">
        <f>IFERROR(VLOOKUP(Table1[[#This Row],[Project_Grant ID]],Table5[],2,FALSE),"ID BLANK")</f>
        <v>ID BLANK</v>
      </c>
      <c r="M204" s="81"/>
      <c r="N204" s="83"/>
      <c r="O204" s="84"/>
      <c r="P204" s="43">
        <f t="shared" si="6"/>
        <v>0</v>
      </c>
      <c r="Q20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5" spans="2:28" ht="14.4" x14ac:dyDescent="0.3">
      <c r="B205" s="77"/>
      <c r="C205" s="25" t="str">
        <f>IFERROR(VLOOKUP(Table1[[#This Row],[Location ID]],Table2[],2,FALSE),"ID BLANK")</f>
        <v>ID BLANK</v>
      </c>
      <c r="D205"/>
      <c r="E205" s="78" t="str">
        <f>IFERROR(VLOOKUP(Table1[[#This Row],[Program ID]],Table3[],2,FALSE),"ID BLANK")</f>
        <v>ID BLANK</v>
      </c>
      <c r="F205" s="99"/>
      <c r="G205" s="25" t="str">
        <f>IFERROR(VLOOKUP(Table1[[#This Row],[Account ID]],Table4[],2,FALSE),"ID BLANK")</f>
        <v>ID BLANK</v>
      </c>
      <c r="H205" s="84"/>
      <c r="I205" s="78" t="str">
        <f>IFERROR(VLOOKUP(Table1[[#This Row],[Account ID]],Table4[],3,FALSE),"ID BLANK")</f>
        <v>ID BLANK</v>
      </c>
      <c r="J205" s="25" t="str">
        <f>Table1[[#This Row],[Account Type]]&amp;LEFT(Table1[[#This Row],[Restriction?]],1)</f>
        <v>ID BLANK</v>
      </c>
      <c r="K205" s="77"/>
      <c r="L205" s="25" t="str">
        <f>IFERROR(VLOOKUP(Table1[[#This Row],[Project_Grant ID]],Table5[],2,FALSE),"ID BLANK")</f>
        <v>ID BLANK</v>
      </c>
      <c r="M205" s="81"/>
      <c r="N205" s="83"/>
      <c r="O205" s="84"/>
      <c r="P205" s="43">
        <f t="shared" si="6"/>
        <v>0</v>
      </c>
      <c r="Q20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6" spans="2:28" ht="14.4" x14ac:dyDescent="0.3">
      <c r="B206" s="77"/>
      <c r="C206" s="25" t="str">
        <f>IFERROR(VLOOKUP(Table1[[#This Row],[Location ID]],Table2[],2,FALSE),"ID BLANK")</f>
        <v>ID BLANK</v>
      </c>
      <c r="D206"/>
      <c r="E206" s="78" t="str">
        <f>IFERROR(VLOOKUP(Table1[[#This Row],[Program ID]],Table3[],2,FALSE),"ID BLANK")</f>
        <v>ID BLANK</v>
      </c>
      <c r="F206" s="99"/>
      <c r="G206" s="25" t="str">
        <f>IFERROR(VLOOKUP(Table1[[#This Row],[Account ID]],Table4[],2,FALSE),"ID BLANK")</f>
        <v>ID BLANK</v>
      </c>
      <c r="H206" s="84"/>
      <c r="I206" s="78" t="str">
        <f>IFERROR(VLOOKUP(Table1[[#This Row],[Account ID]],Table4[],3,FALSE),"ID BLANK")</f>
        <v>ID BLANK</v>
      </c>
      <c r="J206" s="25" t="str">
        <f>Table1[[#This Row],[Account Type]]&amp;LEFT(Table1[[#This Row],[Restriction?]],1)</f>
        <v>ID BLANK</v>
      </c>
      <c r="K206" s="77"/>
      <c r="L206" s="25" t="str">
        <f>IFERROR(VLOOKUP(Table1[[#This Row],[Project_Grant ID]],Table5[],2,FALSE),"ID BLANK")</f>
        <v>ID BLANK</v>
      </c>
      <c r="M206" s="81"/>
      <c r="N206" s="83"/>
      <c r="O206" s="84"/>
      <c r="P206" s="43">
        <f t="shared" ref="P206:P229" si="7">N206-SUM(Q206:AB206)</f>
        <v>0</v>
      </c>
      <c r="Q20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7" spans="2:28" ht="14.4" x14ac:dyDescent="0.3">
      <c r="B207" s="77"/>
      <c r="C207" s="25" t="str">
        <f>IFERROR(VLOOKUP(Table1[[#This Row],[Location ID]],Table2[],2,FALSE),"ID BLANK")</f>
        <v>ID BLANK</v>
      </c>
      <c r="D207"/>
      <c r="E207" s="78" t="str">
        <f>IFERROR(VLOOKUP(Table1[[#This Row],[Program ID]],Table3[],2,FALSE),"ID BLANK")</f>
        <v>ID BLANK</v>
      </c>
      <c r="F207" s="99"/>
      <c r="G207" s="25" t="str">
        <f>IFERROR(VLOOKUP(Table1[[#This Row],[Account ID]],Table4[],2,FALSE),"ID BLANK")</f>
        <v>ID BLANK</v>
      </c>
      <c r="H207" s="84"/>
      <c r="I207" s="78" t="str">
        <f>IFERROR(VLOOKUP(Table1[[#This Row],[Account ID]],Table4[],3,FALSE),"ID BLANK")</f>
        <v>ID BLANK</v>
      </c>
      <c r="J207" s="25" t="str">
        <f>Table1[[#This Row],[Account Type]]&amp;LEFT(Table1[[#This Row],[Restriction?]],1)</f>
        <v>ID BLANK</v>
      </c>
      <c r="K207" s="77"/>
      <c r="L207" s="25" t="str">
        <f>IFERROR(VLOOKUP(Table1[[#This Row],[Project_Grant ID]],Table5[],2,FALSE),"ID BLANK")</f>
        <v>ID BLANK</v>
      </c>
      <c r="M207" s="81"/>
      <c r="N207" s="83"/>
      <c r="O207" s="84"/>
      <c r="P207" s="43">
        <f t="shared" si="7"/>
        <v>0</v>
      </c>
      <c r="Q20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8" spans="2:28" ht="14.4" x14ac:dyDescent="0.3">
      <c r="B208" s="77"/>
      <c r="C208" s="25" t="str">
        <f>IFERROR(VLOOKUP(Table1[[#This Row],[Location ID]],Table2[],2,FALSE),"ID BLANK")</f>
        <v>ID BLANK</v>
      </c>
      <c r="D208"/>
      <c r="E208" s="78" t="str">
        <f>IFERROR(VLOOKUP(Table1[[#This Row],[Program ID]],Table3[],2,FALSE),"ID BLANK")</f>
        <v>ID BLANK</v>
      </c>
      <c r="F208" s="99"/>
      <c r="G208" s="25" t="str">
        <f>IFERROR(VLOOKUP(Table1[[#This Row],[Account ID]],Table4[],2,FALSE),"ID BLANK")</f>
        <v>ID BLANK</v>
      </c>
      <c r="H208" s="84"/>
      <c r="I208" s="78" t="str">
        <f>IFERROR(VLOOKUP(Table1[[#This Row],[Account ID]],Table4[],3,FALSE),"ID BLANK")</f>
        <v>ID BLANK</v>
      </c>
      <c r="J208" s="25" t="str">
        <f>Table1[[#This Row],[Account Type]]&amp;LEFT(Table1[[#This Row],[Restriction?]],1)</f>
        <v>ID BLANK</v>
      </c>
      <c r="K208" s="77"/>
      <c r="L208" s="25" t="str">
        <f>IFERROR(VLOOKUP(Table1[[#This Row],[Project_Grant ID]],Table5[],2,FALSE),"ID BLANK")</f>
        <v>ID BLANK</v>
      </c>
      <c r="M208" s="81"/>
      <c r="N208" s="83"/>
      <c r="O208" s="84"/>
      <c r="P208" s="43">
        <f t="shared" si="7"/>
        <v>0</v>
      </c>
      <c r="Q20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09" spans="2:28" ht="14.4" x14ac:dyDescent="0.3">
      <c r="B209" s="77"/>
      <c r="C209" s="25" t="str">
        <f>IFERROR(VLOOKUP(Table1[[#This Row],[Location ID]],Table2[],2,FALSE),"ID BLANK")</f>
        <v>ID BLANK</v>
      </c>
      <c r="D209"/>
      <c r="E209" s="78" t="str">
        <f>IFERROR(VLOOKUP(Table1[[#This Row],[Program ID]],Table3[],2,FALSE),"ID BLANK")</f>
        <v>ID BLANK</v>
      </c>
      <c r="F209" s="99"/>
      <c r="G209" s="25" t="str">
        <f>IFERROR(VLOOKUP(Table1[[#This Row],[Account ID]],Table4[],2,FALSE),"ID BLANK")</f>
        <v>ID BLANK</v>
      </c>
      <c r="H209" s="84"/>
      <c r="I209" s="78" t="str">
        <f>IFERROR(VLOOKUP(Table1[[#This Row],[Account ID]],Table4[],3,FALSE),"ID BLANK")</f>
        <v>ID BLANK</v>
      </c>
      <c r="J209" s="25" t="str">
        <f>Table1[[#This Row],[Account Type]]&amp;LEFT(Table1[[#This Row],[Restriction?]],1)</f>
        <v>ID BLANK</v>
      </c>
      <c r="K209" s="77"/>
      <c r="L209" s="25" t="str">
        <f>IFERROR(VLOOKUP(Table1[[#This Row],[Project_Grant ID]],Table5[],2,FALSE),"ID BLANK")</f>
        <v>ID BLANK</v>
      </c>
      <c r="M209" s="81"/>
      <c r="N209" s="83"/>
      <c r="O209" s="84"/>
      <c r="P209" s="43">
        <f t="shared" si="7"/>
        <v>0</v>
      </c>
      <c r="Q20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0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0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0" spans="2:28" ht="14.4" x14ac:dyDescent="0.3">
      <c r="B210" s="77"/>
      <c r="C210" s="25" t="str">
        <f>IFERROR(VLOOKUP(Table1[[#This Row],[Location ID]],Table2[],2,FALSE),"ID BLANK")</f>
        <v>ID BLANK</v>
      </c>
      <c r="D210"/>
      <c r="E210" s="78" t="str">
        <f>IFERROR(VLOOKUP(Table1[[#This Row],[Program ID]],Table3[],2,FALSE),"ID BLANK")</f>
        <v>ID BLANK</v>
      </c>
      <c r="F210" s="99"/>
      <c r="G210" s="25" t="str">
        <f>IFERROR(VLOOKUP(Table1[[#This Row],[Account ID]],Table4[],2,FALSE),"ID BLANK")</f>
        <v>ID BLANK</v>
      </c>
      <c r="H210" s="84"/>
      <c r="I210" s="78" t="str">
        <f>IFERROR(VLOOKUP(Table1[[#This Row],[Account ID]],Table4[],3,FALSE),"ID BLANK")</f>
        <v>ID BLANK</v>
      </c>
      <c r="J210" s="25" t="str">
        <f>Table1[[#This Row],[Account Type]]&amp;LEFT(Table1[[#This Row],[Restriction?]],1)</f>
        <v>ID BLANK</v>
      </c>
      <c r="K210" s="77"/>
      <c r="L210" s="25" t="str">
        <f>IFERROR(VLOOKUP(Table1[[#This Row],[Project_Grant ID]],Table5[],2,FALSE),"ID BLANK")</f>
        <v>ID BLANK</v>
      </c>
      <c r="M210" s="81"/>
      <c r="N210" s="83"/>
      <c r="O210" s="84"/>
      <c r="P210" s="43">
        <f t="shared" si="7"/>
        <v>0</v>
      </c>
      <c r="Q21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1" spans="2:28" ht="14.4" x14ac:dyDescent="0.3">
      <c r="B211" s="77"/>
      <c r="C211" s="25" t="str">
        <f>IFERROR(VLOOKUP(Table1[[#This Row],[Location ID]],Table2[],2,FALSE),"ID BLANK")</f>
        <v>ID BLANK</v>
      </c>
      <c r="D211"/>
      <c r="E211" s="78" t="str">
        <f>IFERROR(VLOOKUP(Table1[[#This Row],[Program ID]],Table3[],2,FALSE),"ID BLANK")</f>
        <v>ID BLANK</v>
      </c>
      <c r="F211" s="99"/>
      <c r="G211" s="25" t="str">
        <f>IFERROR(VLOOKUP(Table1[[#This Row],[Account ID]],Table4[],2,FALSE),"ID BLANK")</f>
        <v>ID BLANK</v>
      </c>
      <c r="H211" s="84"/>
      <c r="I211" s="78" t="str">
        <f>IFERROR(VLOOKUP(Table1[[#This Row],[Account ID]],Table4[],3,FALSE),"ID BLANK")</f>
        <v>ID BLANK</v>
      </c>
      <c r="J211" s="25" t="str">
        <f>Table1[[#This Row],[Account Type]]&amp;LEFT(Table1[[#This Row],[Restriction?]],1)</f>
        <v>ID BLANK</v>
      </c>
      <c r="K211" s="77"/>
      <c r="L211" s="25" t="str">
        <f>IFERROR(VLOOKUP(Table1[[#This Row],[Project_Grant ID]],Table5[],2,FALSE),"ID BLANK")</f>
        <v>ID BLANK</v>
      </c>
      <c r="M211" s="81"/>
      <c r="N211" s="83"/>
      <c r="O211" s="84"/>
      <c r="P211" s="43">
        <f t="shared" si="7"/>
        <v>0</v>
      </c>
      <c r="Q21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2" spans="2:28" ht="14.4" x14ac:dyDescent="0.3">
      <c r="B212" s="77"/>
      <c r="C212" s="25" t="str">
        <f>IFERROR(VLOOKUP(Table1[[#This Row],[Location ID]],Table2[],2,FALSE),"ID BLANK")</f>
        <v>ID BLANK</v>
      </c>
      <c r="D212"/>
      <c r="E212" s="78" t="str">
        <f>IFERROR(VLOOKUP(Table1[[#This Row],[Program ID]],Table3[],2,FALSE),"ID BLANK")</f>
        <v>ID BLANK</v>
      </c>
      <c r="F212" s="99"/>
      <c r="G212" s="25" t="str">
        <f>IFERROR(VLOOKUP(Table1[[#This Row],[Account ID]],Table4[],2,FALSE),"ID BLANK")</f>
        <v>ID BLANK</v>
      </c>
      <c r="H212" s="84"/>
      <c r="I212" s="78" t="str">
        <f>IFERROR(VLOOKUP(Table1[[#This Row],[Account ID]],Table4[],3,FALSE),"ID BLANK")</f>
        <v>ID BLANK</v>
      </c>
      <c r="J212" s="25" t="str">
        <f>Table1[[#This Row],[Account Type]]&amp;LEFT(Table1[[#This Row],[Restriction?]],1)</f>
        <v>ID BLANK</v>
      </c>
      <c r="K212" s="77"/>
      <c r="L212" s="25" t="str">
        <f>IFERROR(VLOOKUP(Table1[[#This Row],[Project_Grant ID]],Table5[],2,FALSE),"ID BLANK")</f>
        <v>ID BLANK</v>
      </c>
      <c r="M212" s="81"/>
      <c r="N212" s="83"/>
      <c r="O212" s="84"/>
      <c r="P212" s="43">
        <f t="shared" si="7"/>
        <v>0</v>
      </c>
      <c r="Q21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3" spans="2:28" ht="14.4" x14ac:dyDescent="0.3">
      <c r="B213" s="77"/>
      <c r="C213" s="25" t="str">
        <f>IFERROR(VLOOKUP(Table1[[#This Row],[Location ID]],Table2[],2,FALSE),"ID BLANK")</f>
        <v>ID BLANK</v>
      </c>
      <c r="D213"/>
      <c r="E213" s="78" t="str">
        <f>IFERROR(VLOOKUP(Table1[[#This Row],[Program ID]],Table3[],2,FALSE),"ID BLANK")</f>
        <v>ID BLANK</v>
      </c>
      <c r="F213" s="99"/>
      <c r="G213" s="25" t="str">
        <f>IFERROR(VLOOKUP(Table1[[#This Row],[Account ID]],Table4[],2,FALSE),"ID BLANK")</f>
        <v>ID BLANK</v>
      </c>
      <c r="H213" s="84"/>
      <c r="I213" s="78" t="str">
        <f>IFERROR(VLOOKUP(Table1[[#This Row],[Account ID]],Table4[],3,FALSE),"ID BLANK")</f>
        <v>ID BLANK</v>
      </c>
      <c r="J213" s="25" t="str">
        <f>Table1[[#This Row],[Account Type]]&amp;LEFT(Table1[[#This Row],[Restriction?]],1)</f>
        <v>ID BLANK</v>
      </c>
      <c r="K213" s="77"/>
      <c r="L213" s="25" t="str">
        <f>IFERROR(VLOOKUP(Table1[[#This Row],[Project_Grant ID]],Table5[],2,FALSE),"ID BLANK")</f>
        <v>ID BLANK</v>
      </c>
      <c r="M213" s="81"/>
      <c r="N213" s="83"/>
      <c r="O213" s="84"/>
      <c r="P213" s="43">
        <f t="shared" si="7"/>
        <v>0</v>
      </c>
      <c r="Q21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4" spans="2:28" ht="14.4" x14ac:dyDescent="0.3">
      <c r="B214" s="77"/>
      <c r="C214" s="25" t="str">
        <f>IFERROR(VLOOKUP(Table1[[#This Row],[Location ID]],Table2[],2,FALSE),"ID BLANK")</f>
        <v>ID BLANK</v>
      </c>
      <c r="D214"/>
      <c r="E214" s="78" t="str">
        <f>IFERROR(VLOOKUP(Table1[[#This Row],[Program ID]],Table3[],2,FALSE),"ID BLANK")</f>
        <v>ID BLANK</v>
      </c>
      <c r="F214" s="99"/>
      <c r="G214" s="25" t="str">
        <f>IFERROR(VLOOKUP(Table1[[#This Row],[Account ID]],Table4[],2,FALSE),"ID BLANK")</f>
        <v>ID BLANK</v>
      </c>
      <c r="H214" s="84"/>
      <c r="I214" s="78" t="str">
        <f>IFERROR(VLOOKUP(Table1[[#This Row],[Account ID]],Table4[],3,FALSE),"ID BLANK")</f>
        <v>ID BLANK</v>
      </c>
      <c r="J214" s="25" t="str">
        <f>Table1[[#This Row],[Account Type]]&amp;LEFT(Table1[[#This Row],[Restriction?]],1)</f>
        <v>ID BLANK</v>
      </c>
      <c r="K214" s="77"/>
      <c r="L214" s="25" t="str">
        <f>IFERROR(VLOOKUP(Table1[[#This Row],[Project_Grant ID]],Table5[],2,FALSE),"ID BLANK")</f>
        <v>ID BLANK</v>
      </c>
      <c r="M214" s="81"/>
      <c r="N214" s="83"/>
      <c r="O214" s="84"/>
      <c r="P214" s="43">
        <f t="shared" si="7"/>
        <v>0</v>
      </c>
      <c r="Q21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5" spans="2:28" ht="14.4" x14ac:dyDescent="0.3">
      <c r="B215" s="77"/>
      <c r="C215" s="25" t="str">
        <f>IFERROR(VLOOKUP(Table1[[#This Row],[Location ID]],Table2[],2,FALSE),"ID BLANK")</f>
        <v>ID BLANK</v>
      </c>
      <c r="D215"/>
      <c r="E215" s="78" t="str">
        <f>IFERROR(VLOOKUP(Table1[[#This Row],[Program ID]],Table3[],2,FALSE),"ID BLANK")</f>
        <v>ID BLANK</v>
      </c>
      <c r="F215" s="99"/>
      <c r="G215" s="25" t="str">
        <f>IFERROR(VLOOKUP(Table1[[#This Row],[Account ID]],Table4[],2,FALSE),"ID BLANK")</f>
        <v>ID BLANK</v>
      </c>
      <c r="H215" s="84"/>
      <c r="I215" s="78" t="str">
        <f>IFERROR(VLOOKUP(Table1[[#This Row],[Account ID]],Table4[],3,FALSE),"ID BLANK")</f>
        <v>ID BLANK</v>
      </c>
      <c r="J215" s="25" t="str">
        <f>Table1[[#This Row],[Account Type]]&amp;LEFT(Table1[[#This Row],[Restriction?]],1)</f>
        <v>ID BLANK</v>
      </c>
      <c r="K215" s="77"/>
      <c r="L215" s="25" t="str">
        <f>IFERROR(VLOOKUP(Table1[[#This Row],[Project_Grant ID]],Table5[],2,FALSE),"ID BLANK")</f>
        <v>ID BLANK</v>
      </c>
      <c r="M215" s="81"/>
      <c r="N215" s="83"/>
      <c r="O215" s="84"/>
      <c r="P215" s="43">
        <f t="shared" si="7"/>
        <v>0</v>
      </c>
      <c r="Q21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6" spans="2:28" ht="14.4" x14ac:dyDescent="0.3">
      <c r="B216" s="77"/>
      <c r="C216" s="25" t="str">
        <f>IFERROR(VLOOKUP(Table1[[#This Row],[Location ID]],Table2[],2,FALSE),"ID BLANK")</f>
        <v>ID BLANK</v>
      </c>
      <c r="D216"/>
      <c r="E216" s="78" t="str">
        <f>IFERROR(VLOOKUP(Table1[[#This Row],[Program ID]],Table3[],2,FALSE),"ID BLANK")</f>
        <v>ID BLANK</v>
      </c>
      <c r="F216" s="99"/>
      <c r="G216" s="25" t="str">
        <f>IFERROR(VLOOKUP(Table1[[#This Row],[Account ID]],Table4[],2,FALSE),"ID BLANK")</f>
        <v>ID BLANK</v>
      </c>
      <c r="H216" s="84"/>
      <c r="I216" s="78" t="str">
        <f>IFERROR(VLOOKUP(Table1[[#This Row],[Account ID]],Table4[],3,FALSE),"ID BLANK")</f>
        <v>ID BLANK</v>
      </c>
      <c r="J216" s="25" t="str">
        <f>Table1[[#This Row],[Account Type]]&amp;LEFT(Table1[[#This Row],[Restriction?]],1)</f>
        <v>ID BLANK</v>
      </c>
      <c r="K216" s="77"/>
      <c r="L216" s="25" t="str">
        <f>IFERROR(VLOOKUP(Table1[[#This Row],[Project_Grant ID]],Table5[],2,FALSE),"ID BLANK")</f>
        <v>ID BLANK</v>
      </c>
      <c r="M216" s="81"/>
      <c r="N216" s="83"/>
      <c r="O216" s="84"/>
      <c r="P216" s="43">
        <f t="shared" si="7"/>
        <v>0</v>
      </c>
      <c r="Q21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7" spans="2:28" ht="14.4" x14ac:dyDescent="0.3">
      <c r="B217" s="77"/>
      <c r="C217" s="25" t="str">
        <f>IFERROR(VLOOKUP(Table1[[#This Row],[Location ID]],Table2[],2,FALSE),"ID BLANK")</f>
        <v>ID BLANK</v>
      </c>
      <c r="D217"/>
      <c r="E217" s="78" t="str">
        <f>IFERROR(VLOOKUP(Table1[[#This Row],[Program ID]],Table3[],2,FALSE),"ID BLANK")</f>
        <v>ID BLANK</v>
      </c>
      <c r="F217" s="99"/>
      <c r="G217" s="25" t="str">
        <f>IFERROR(VLOOKUP(Table1[[#This Row],[Account ID]],Table4[],2,FALSE),"ID BLANK")</f>
        <v>ID BLANK</v>
      </c>
      <c r="H217" s="84"/>
      <c r="I217" s="78" t="str">
        <f>IFERROR(VLOOKUP(Table1[[#This Row],[Account ID]],Table4[],3,FALSE),"ID BLANK")</f>
        <v>ID BLANK</v>
      </c>
      <c r="J217" s="25" t="str">
        <f>Table1[[#This Row],[Account Type]]&amp;LEFT(Table1[[#This Row],[Restriction?]],1)</f>
        <v>ID BLANK</v>
      </c>
      <c r="K217" s="77"/>
      <c r="L217" s="25" t="str">
        <f>IFERROR(VLOOKUP(Table1[[#This Row],[Project_Grant ID]],Table5[],2,FALSE),"ID BLANK")</f>
        <v>ID BLANK</v>
      </c>
      <c r="M217" s="81"/>
      <c r="N217" s="83"/>
      <c r="O217" s="84"/>
      <c r="P217" s="43">
        <f t="shared" si="7"/>
        <v>0</v>
      </c>
      <c r="Q21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8" spans="2:28" ht="14.4" x14ac:dyDescent="0.3">
      <c r="B218" s="77"/>
      <c r="C218" s="25" t="str">
        <f>IFERROR(VLOOKUP(Table1[[#This Row],[Location ID]],Table2[],2,FALSE),"ID BLANK")</f>
        <v>ID BLANK</v>
      </c>
      <c r="D218"/>
      <c r="E218" s="78" t="str">
        <f>IFERROR(VLOOKUP(Table1[[#This Row],[Program ID]],Table3[],2,FALSE),"ID BLANK")</f>
        <v>ID BLANK</v>
      </c>
      <c r="F218" s="99"/>
      <c r="G218" s="25" t="str">
        <f>IFERROR(VLOOKUP(Table1[[#This Row],[Account ID]],Table4[],2,FALSE),"ID BLANK")</f>
        <v>ID BLANK</v>
      </c>
      <c r="H218" s="84"/>
      <c r="I218" s="78" t="str">
        <f>IFERROR(VLOOKUP(Table1[[#This Row],[Account ID]],Table4[],3,FALSE),"ID BLANK")</f>
        <v>ID BLANK</v>
      </c>
      <c r="J218" s="25" t="str">
        <f>Table1[[#This Row],[Account Type]]&amp;LEFT(Table1[[#This Row],[Restriction?]],1)</f>
        <v>ID BLANK</v>
      </c>
      <c r="K218" s="77"/>
      <c r="L218" s="25" t="str">
        <f>IFERROR(VLOOKUP(Table1[[#This Row],[Project_Grant ID]],Table5[],2,FALSE),"ID BLANK")</f>
        <v>ID BLANK</v>
      </c>
      <c r="M218" s="81"/>
      <c r="N218" s="83"/>
      <c r="O218" s="84"/>
      <c r="P218" s="43">
        <f t="shared" si="7"/>
        <v>0</v>
      </c>
      <c r="Q21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19" spans="2:28" x14ac:dyDescent="0.25">
      <c r="B219" s="77"/>
      <c r="C219" s="25" t="str">
        <f>IFERROR(VLOOKUP(Table1[[#This Row],[Location ID]],Table2[],2,FALSE),"ID BLANK")</f>
        <v>ID BLANK</v>
      </c>
      <c r="D219" s="1"/>
      <c r="E219" s="78" t="str">
        <f>IFERROR(VLOOKUP(Table1[[#This Row],[Program ID]],Table3[],2,FALSE),"ID BLANK")</f>
        <v>ID BLANK</v>
      </c>
      <c r="F219" s="99"/>
      <c r="G219" s="25" t="str">
        <f>IFERROR(VLOOKUP(Table1[[#This Row],[Account ID]],Table4[],2,FALSE),"ID BLANK")</f>
        <v>ID BLANK</v>
      </c>
      <c r="H219" s="84"/>
      <c r="I219" s="78" t="str">
        <f>IFERROR(VLOOKUP(Table1[[#This Row],[Account ID]],Table4[],3,FALSE),"ID BLANK")</f>
        <v>ID BLANK</v>
      </c>
      <c r="J219" s="25" t="str">
        <f>Table1[[#This Row],[Account Type]]&amp;LEFT(Table1[[#This Row],[Restriction?]],1)</f>
        <v>ID BLANK</v>
      </c>
      <c r="K219" s="77"/>
      <c r="L219" s="25" t="str">
        <f>IFERROR(VLOOKUP(Table1[[#This Row],[Project_Grant ID]],Table5[],2,FALSE),"ID BLANK")</f>
        <v>ID BLANK</v>
      </c>
      <c r="M219" s="81"/>
      <c r="N219" s="83"/>
      <c r="O219" s="84"/>
      <c r="P219" s="43">
        <f t="shared" si="7"/>
        <v>0</v>
      </c>
      <c r="Q21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1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1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0" spans="2:28" x14ac:dyDescent="0.25">
      <c r="B220" s="77"/>
      <c r="C220" s="25" t="str">
        <f>IFERROR(VLOOKUP(Table1[[#This Row],[Location ID]],Table2[],2,FALSE),"ID BLANK")</f>
        <v>ID BLANK</v>
      </c>
      <c r="D220" s="1"/>
      <c r="E220" s="78" t="str">
        <f>IFERROR(VLOOKUP(Table1[[#This Row],[Program ID]],Table3[],2,FALSE),"ID BLANK")</f>
        <v>ID BLANK</v>
      </c>
      <c r="F220" s="99"/>
      <c r="G220" s="25" t="str">
        <f>IFERROR(VLOOKUP(Table1[[#This Row],[Account ID]],Table4[],2,FALSE),"ID BLANK")</f>
        <v>ID BLANK</v>
      </c>
      <c r="H220" s="84"/>
      <c r="I220" s="78" t="str">
        <f>IFERROR(VLOOKUP(Table1[[#This Row],[Account ID]],Table4[],3,FALSE),"ID BLANK")</f>
        <v>ID BLANK</v>
      </c>
      <c r="J220" s="25" t="str">
        <f>Table1[[#This Row],[Account Type]]&amp;LEFT(Table1[[#This Row],[Restriction?]],1)</f>
        <v>ID BLANK</v>
      </c>
      <c r="K220" s="77"/>
      <c r="L220" s="25" t="str">
        <f>IFERROR(VLOOKUP(Table1[[#This Row],[Project_Grant ID]],Table5[],2,FALSE),"ID BLANK")</f>
        <v>ID BLANK</v>
      </c>
      <c r="M220" s="81"/>
      <c r="N220" s="83"/>
      <c r="O220" s="84"/>
      <c r="P220" s="43">
        <f t="shared" si="7"/>
        <v>0</v>
      </c>
      <c r="Q220"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0"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0"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1" spans="2:28" x14ac:dyDescent="0.25">
      <c r="B221" s="77"/>
      <c r="C221" s="25" t="str">
        <f>IFERROR(VLOOKUP(Table1[[#This Row],[Location ID]],Table2[],2,FALSE),"ID BLANK")</f>
        <v>ID BLANK</v>
      </c>
      <c r="D221" s="1"/>
      <c r="E221" s="78" t="str">
        <f>IFERROR(VLOOKUP(Table1[[#This Row],[Program ID]],Table3[],2,FALSE),"ID BLANK")</f>
        <v>ID BLANK</v>
      </c>
      <c r="F221" s="99"/>
      <c r="G221" s="25" t="str">
        <f>IFERROR(VLOOKUP(Table1[[#This Row],[Account ID]],Table4[],2,FALSE),"ID BLANK")</f>
        <v>ID BLANK</v>
      </c>
      <c r="H221" s="84"/>
      <c r="I221" s="78" t="str">
        <f>IFERROR(VLOOKUP(Table1[[#This Row],[Account ID]],Table4[],3,FALSE),"ID BLANK")</f>
        <v>ID BLANK</v>
      </c>
      <c r="J221" s="25" t="str">
        <f>Table1[[#This Row],[Account Type]]&amp;LEFT(Table1[[#This Row],[Restriction?]],1)</f>
        <v>ID BLANK</v>
      </c>
      <c r="K221" s="77"/>
      <c r="L221" s="25" t="str">
        <f>IFERROR(VLOOKUP(Table1[[#This Row],[Project_Grant ID]],Table5[],2,FALSE),"ID BLANK")</f>
        <v>ID BLANK</v>
      </c>
      <c r="M221" s="81"/>
      <c r="N221" s="83"/>
      <c r="O221" s="84"/>
      <c r="P221" s="43">
        <f t="shared" si="7"/>
        <v>0</v>
      </c>
      <c r="Q221"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1"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1"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2" spans="2:28" x14ac:dyDescent="0.25">
      <c r="B222" s="77"/>
      <c r="C222" s="25" t="str">
        <f>IFERROR(VLOOKUP(Table1[[#This Row],[Location ID]],Table2[],2,FALSE),"ID BLANK")</f>
        <v>ID BLANK</v>
      </c>
      <c r="D222" s="1"/>
      <c r="E222" s="78" t="str">
        <f>IFERROR(VLOOKUP(Table1[[#This Row],[Program ID]],Table3[],2,FALSE),"ID BLANK")</f>
        <v>ID BLANK</v>
      </c>
      <c r="F222" s="99"/>
      <c r="G222" s="25" t="str">
        <f>IFERROR(VLOOKUP(Table1[[#This Row],[Account ID]],Table4[],2,FALSE),"ID BLANK")</f>
        <v>ID BLANK</v>
      </c>
      <c r="H222" s="84"/>
      <c r="I222" s="78" t="str">
        <f>IFERROR(VLOOKUP(Table1[[#This Row],[Account ID]],Table4[],3,FALSE),"ID BLANK")</f>
        <v>ID BLANK</v>
      </c>
      <c r="J222" s="25" t="str">
        <f>Table1[[#This Row],[Account Type]]&amp;LEFT(Table1[[#This Row],[Restriction?]],1)</f>
        <v>ID BLANK</v>
      </c>
      <c r="K222" s="77"/>
      <c r="L222" s="25" t="str">
        <f>IFERROR(VLOOKUP(Table1[[#This Row],[Project_Grant ID]],Table5[],2,FALSE),"ID BLANK")</f>
        <v>ID BLANK</v>
      </c>
      <c r="M222" s="81"/>
      <c r="N222" s="83"/>
      <c r="O222" s="84"/>
      <c r="P222" s="43">
        <f t="shared" si="7"/>
        <v>0</v>
      </c>
      <c r="Q222"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2"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2"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3" spans="2:28" x14ac:dyDescent="0.25">
      <c r="B223" s="77"/>
      <c r="C223" s="25" t="str">
        <f>IFERROR(VLOOKUP(Table1[[#This Row],[Location ID]],Table2[],2,FALSE),"ID BLANK")</f>
        <v>ID BLANK</v>
      </c>
      <c r="D223" s="1"/>
      <c r="E223" s="78" t="str">
        <f>IFERROR(VLOOKUP(Table1[[#This Row],[Program ID]],Table3[],2,FALSE),"ID BLANK")</f>
        <v>ID BLANK</v>
      </c>
      <c r="F223" s="99"/>
      <c r="G223" s="25" t="str">
        <f>IFERROR(VLOOKUP(Table1[[#This Row],[Account ID]],Table4[],2,FALSE),"ID BLANK")</f>
        <v>ID BLANK</v>
      </c>
      <c r="H223" s="84"/>
      <c r="I223" s="78" t="str">
        <f>IFERROR(VLOOKUP(Table1[[#This Row],[Account ID]],Table4[],3,FALSE),"ID BLANK")</f>
        <v>ID BLANK</v>
      </c>
      <c r="J223" s="25" t="str">
        <f>Table1[[#This Row],[Account Type]]&amp;LEFT(Table1[[#This Row],[Restriction?]],1)</f>
        <v>ID BLANK</v>
      </c>
      <c r="K223" s="77"/>
      <c r="L223" s="25" t="str">
        <f>IFERROR(VLOOKUP(Table1[[#This Row],[Project_Grant ID]],Table5[],2,FALSE),"ID BLANK")</f>
        <v>ID BLANK</v>
      </c>
      <c r="M223" s="81"/>
      <c r="N223" s="83"/>
      <c r="O223" s="84"/>
      <c r="P223" s="43">
        <f t="shared" si="7"/>
        <v>0</v>
      </c>
      <c r="Q223"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3"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3"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4" spans="2:28" x14ac:dyDescent="0.25">
      <c r="B224" s="77"/>
      <c r="C224" s="25" t="str">
        <f>IFERROR(VLOOKUP(Table1[[#This Row],[Location ID]],Table2[],2,FALSE),"ID BLANK")</f>
        <v>ID BLANK</v>
      </c>
      <c r="D224" s="1"/>
      <c r="E224" s="78" t="str">
        <f>IFERROR(VLOOKUP(Table1[[#This Row],[Program ID]],Table3[],2,FALSE),"ID BLANK")</f>
        <v>ID BLANK</v>
      </c>
      <c r="F224" s="99"/>
      <c r="G224" s="25" t="str">
        <f>IFERROR(VLOOKUP(Table1[[#This Row],[Account ID]],Table4[],2,FALSE),"ID BLANK")</f>
        <v>ID BLANK</v>
      </c>
      <c r="H224" s="84"/>
      <c r="I224" s="78" t="str">
        <f>IFERROR(VLOOKUP(Table1[[#This Row],[Account ID]],Table4[],3,FALSE),"ID BLANK")</f>
        <v>ID BLANK</v>
      </c>
      <c r="J224" s="25" t="str">
        <f>Table1[[#This Row],[Account Type]]&amp;LEFT(Table1[[#This Row],[Restriction?]],1)</f>
        <v>ID BLANK</v>
      </c>
      <c r="K224" s="77"/>
      <c r="L224" s="25" t="str">
        <f>IFERROR(VLOOKUP(Table1[[#This Row],[Project_Grant ID]],Table5[],2,FALSE),"ID BLANK")</f>
        <v>ID BLANK</v>
      </c>
      <c r="M224" s="81"/>
      <c r="N224" s="83"/>
      <c r="O224" s="84"/>
      <c r="P224" s="43">
        <f t="shared" si="7"/>
        <v>0</v>
      </c>
      <c r="Q224"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4"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4"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5" spans="2:28" x14ac:dyDescent="0.25">
      <c r="B225" s="77"/>
      <c r="C225" s="25" t="str">
        <f>IFERROR(VLOOKUP(Table1[[#This Row],[Location ID]],Table2[],2,FALSE),"ID BLANK")</f>
        <v>ID BLANK</v>
      </c>
      <c r="D225" s="1"/>
      <c r="E225" s="78" t="str">
        <f>IFERROR(VLOOKUP(Table1[[#This Row],[Program ID]],Table3[],2,FALSE),"ID BLANK")</f>
        <v>ID BLANK</v>
      </c>
      <c r="F225" s="99"/>
      <c r="G225" s="25" t="str">
        <f>IFERROR(VLOOKUP(Table1[[#This Row],[Account ID]],Table4[],2,FALSE),"ID BLANK")</f>
        <v>ID BLANK</v>
      </c>
      <c r="H225" s="84"/>
      <c r="I225" s="78" t="str">
        <f>IFERROR(VLOOKUP(Table1[[#This Row],[Account ID]],Table4[],3,FALSE),"ID BLANK")</f>
        <v>ID BLANK</v>
      </c>
      <c r="J225" s="25" t="str">
        <f>Table1[[#This Row],[Account Type]]&amp;LEFT(Table1[[#This Row],[Restriction?]],1)</f>
        <v>ID BLANK</v>
      </c>
      <c r="K225" s="77"/>
      <c r="L225" s="25" t="str">
        <f>IFERROR(VLOOKUP(Table1[[#This Row],[Project_Grant ID]],Table5[],2,FALSE),"ID BLANK")</f>
        <v>ID BLANK</v>
      </c>
      <c r="M225" s="81"/>
      <c r="N225" s="83"/>
      <c r="O225" s="84"/>
      <c r="P225" s="43">
        <f t="shared" si="7"/>
        <v>0</v>
      </c>
      <c r="Q225"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5"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5"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6" spans="2:28" x14ac:dyDescent="0.25">
      <c r="B226" s="77"/>
      <c r="C226" s="25" t="str">
        <f>IFERROR(VLOOKUP(Table1[[#This Row],[Location ID]],Table2[],2,FALSE),"ID BLANK")</f>
        <v>ID BLANK</v>
      </c>
      <c r="D226" s="1"/>
      <c r="E226" s="78" t="str">
        <f>IFERROR(VLOOKUP(Table1[[#This Row],[Program ID]],Table3[],2,FALSE),"ID BLANK")</f>
        <v>ID BLANK</v>
      </c>
      <c r="F226" s="99"/>
      <c r="G226" s="25" t="str">
        <f>IFERROR(VLOOKUP(Table1[[#This Row],[Account ID]],Table4[],2,FALSE),"ID BLANK")</f>
        <v>ID BLANK</v>
      </c>
      <c r="H226" s="84"/>
      <c r="I226" s="78" t="str">
        <f>IFERROR(VLOOKUP(Table1[[#This Row],[Account ID]],Table4[],3,FALSE),"ID BLANK")</f>
        <v>ID BLANK</v>
      </c>
      <c r="J226" s="25" t="str">
        <f>Table1[[#This Row],[Account Type]]&amp;LEFT(Table1[[#This Row],[Restriction?]],1)</f>
        <v>ID BLANK</v>
      </c>
      <c r="K226" s="77"/>
      <c r="L226" s="25" t="str">
        <f>IFERROR(VLOOKUP(Table1[[#This Row],[Project_Grant ID]],Table5[],2,FALSE),"ID BLANK")</f>
        <v>ID BLANK</v>
      </c>
      <c r="M226" s="81"/>
      <c r="N226" s="83"/>
      <c r="O226" s="84"/>
      <c r="P226" s="43">
        <f t="shared" si="7"/>
        <v>0</v>
      </c>
      <c r="Q226"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6"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6"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7" spans="2:28" x14ac:dyDescent="0.25">
      <c r="B227" s="77"/>
      <c r="C227" s="25" t="str">
        <f>IFERROR(VLOOKUP(Table1[[#This Row],[Location ID]],Table2[],2,FALSE),"ID BLANK")</f>
        <v>ID BLANK</v>
      </c>
      <c r="D227" s="1"/>
      <c r="E227" s="78" t="str">
        <f>IFERROR(VLOOKUP(Table1[[#This Row],[Program ID]],Table3[],2,FALSE),"ID BLANK")</f>
        <v>ID BLANK</v>
      </c>
      <c r="F227" s="99"/>
      <c r="G227" s="25" t="str">
        <f>IFERROR(VLOOKUP(Table1[[#This Row],[Account ID]],Table4[],2,FALSE),"ID BLANK")</f>
        <v>ID BLANK</v>
      </c>
      <c r="H227" s="84"/>
      <c r="I227" s="78" t="str">
        <f>IFERROR(VLOOKUP(Table1[[#This Row],[Account ID]],Table4[],3,FALSE),"ID BLANK")</f>
        <v>ID BLANK</v>
      </c>
      <c r="J227" s="25" t="str">
        <f>Table1[[#This Row],[Account Type]]&amp;LEFT(Table1[[#This Row],[Restriction?]],1)</f>
        <v>ID BLANK</v>
      </c>
      <c r="K227" s="77"/>
      <c r="L227" s="25" t="str">
        <f>IFERROR(VLOOKUP(Table1[[#This Row],[Project_Grant ID]],Table5[],2,FALSE),"ID BLANK")</f>
        <v>ID BLANK</v>
      </c>
      <c r="M227" s="81"/>
      <c r="N227" s="83"/>
      <c r="O227" s="84"/>
      <c r="P227" s="43">
        <f t="shared" si="7"/>
        <v>0</v>
      </c>
      <c r="Q227"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7"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7"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8" spans="2:28" x14ac:dyDescent="0.25">
      <c r="B228" s="77"/>
      <c r="C228" s="25" t="str">
        <f>IFERROR(VLOOKUP(Table1[[#This Row],[Location ID]],Table2[],2,FALSE),"ID BLANK")</f>
        <v>ID BLANK</v>
      </c>
      <c r="D228" s="1"/>
      <c r="E228" s="78" t="str">
        <f>IFERROR(VLOOKUP(Table1[[#This Row],[Program ID]],Table3[],2,FALSE),"ID BLANK")</f>
        <v>ID BLANK</v>
      </c>
      <c r="F228" s="99"/>
      <c r="G228" s="25" t="str">
        <f>IFERROR(VLOOKUP(Table1[[#This Row],[Account ID]],Table4[],2,FALSE),"ID BLANK")</f>
        <v>ID BLANK</v>
      </c>
      <c r="H228" s="84"/>
      <c r="I228" s="78" t="str">
        <f>IFERROR(VLOOKUP(Table1[[#This Row],[Account ID]],Table4[],3,FALSE),"ID BLANK")</f>
        <v>ID BLANK</v>
      </c>
      <c r="J228" s="25" t="str">
        <f>Table1[[#This Row],[Account Type]]&amp;LEFT(Table1[[#This Row],[Restriction?]],1)</f>
        <v>ID BLANK</v>
      </c>
      <c r="K228" s="77"/>
      <c r="L228" s="25" t="str">
        <f>IFERROR(VLOOKUP(Table1[[#This Row],[Project_Grant ID]],Table5[],2,FALSE),"ID BLANK")</f>
        <v>ID BLANK</v>
      </c>
      <c r="M228" s="81"/>
      <c r="N228" s="83"/>
      <c r="O228" s="84"/>
      <c r="P228" s="43">
        <f t="shared" si="7"/>
        <v>0</v>
      </c>
      <c r="Q228"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8"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8"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row r="229" spans="2:28" x14ac:dyDescent="0.25">
      <c r="B229" s="77"/>
      <c r="C229" s="25" t="str">
        <f>IFERROR(VLOOKUP(Table1[[#This Row],[Location ID]],Table2[],2,FALSE),"ID BLANK")</f>
        <v>ID BLANK</v>
      </c>
      <c r="D229" s="1"/>
      <c r="E229" s="78" t="str">
        <f>IFERROR(VLOOKUP(Table1[[#This Row],[Program ID]],Table3[],2,FALSE),"ID BLANK")</f>
        <v>ID BLANK</v>
      </c>
      <c r="F229" s="99"/>
      <c r="G229" s="25" t="str">
        <f>IFERROR(VLOOKUP(Table1[[#This Row],[Account ID]],Table4[],2,FALSE),"ID BLANK")</f>
        <v>ID BLANK</v>
      </c>
      <c r="H229" s="84"/>
      <c r="I229" s="78" t="str">
        <f>IFERROR(VLOOKUP(Table1[[#This Row],[Account ID]],Table4[],3,FALSE),"ID BLANK")</f>
        <v>ID BLANK</v>
      </c>
      <c r="J229" s="25" t="str">
        <f>Table1[[#This Row],[Account Type]]&amp;LEFT(Table1[[#This Row],[Restriction?]],1)</f>
        <v>ID BLANK</v>
      </c>
      <c r="K229" s="77"/>
      <c r="L229" s="25" t="str">
        <f>IFERROR(VLOOKUP(Table1[[#This Row],[Project_Grant ID]],Table5[],2,FALSE),"ID BLANK")</f>
        <v>ID BLANK</v>
      </c>
      <c r="M229" s="81"/>
      <c r="N229" s="83"/>
      <c r="O229" s="84"/>
      <c r="P229" s="43">
        <f t="shared" si="7"/>
        <v>0</v>
      </c>
      <c r="Q229" s="72" t="str">
        <f>IFERROR(_xlfn.IFS(Table1[[#This Row],[Allocation Method (Drop-down)]]="Monthly",Table1[[#This Row],[Total Budgeted Amount for FY24-25]]/12,Table1[[#This Row],[Allocation Method (Drop-down)]]="Quarterly",0,Table1[[#This Row],[Allocation Method (Drop-down)]]="Annually July",Table1[[#This Row],[Total Budgeted Amount for FY24-25]],Table1[[#This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Months)",0),"No Budget")</f>
        <v>No Budget</v>
      </c>
      <c r="R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August",Table1[[#This Row],[Total Budgeted Amount for FY24-25]],Table1[[#This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S2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September",Table1[[#This Row],[Total Budgeted Amount for FY24-25]],Table1[[#This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T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October",Table1[[#This Row],[Total Budgeted Amount for FY24-25]],Table1[[#This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U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November",Table1[[#This Row],[Total Budgeted Amount for FY24-25]],Table1[[#This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V2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December",Table1[[#This Row],[Total Budgeted Amount for FY24-25]],Table1[[#This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W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January",Table1[[#This Row],[Total Budgeted Amount for FY24-25]],Table1[[#This Row],[Allocation Method (Drop-down)]]="Annually February",0,Table1[[#This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X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February",Table1[[#This Row],[Total Budgeted Amount for FY24-25]],Table1[[#This Row],[Allocation Method (Drop-down)]]="Annually March",0,Table1[[#This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Y2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March",Table1[[#This Row],[Total Budgeted Amount for FY24-25]],Table1[[#This Row],[Allocation Method (Drop-down)]]="Annually April",0,Table1[[#This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Z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April",Table1[[#This Row],[Total Budgeted Amount for FY24-25]],Table1[[#This Row],[Allocation Method (Drop-down)]]="Annually May",0,Table1[[#This Row],[Allocation Method (Drop-down)]]="Annually June",0,Table1[[#This Row],[Allocation Method (Drop-down)]]="Manual (enter data in each monthly cell)","",Table1[[#This Row],[Allocation Method (Drop-down)]]="School Year (10 Months)",Table1[[#This Row],[Total Budgeted Amount for FY24-25]]/10),"No Budget")</f>
        <v>No Budget</v>
      </c>
      <c r="AA229" s="72" t="str">
        <f>IFERROR(_xlfn.IFS(Table1[[#This Row],[Allocation Method (Drop-down)]]="Monthly",Table1[[#This Row],[Total Budgeted Amount for FY24-25]]/12,Table1[[#This Row],[Allocation Method (Drop-down)]]="Quarterly",0,Table1[[#This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May",Table1[[#This Row],[Total Budgeted Amount for FY24-25]],Table1[[#This Row],[Allocation Method (Drop-down)]]="Annually June",0,Table1[[#This Row],[Allocation Method (Drop-down)]]="Manual (enter data in each monthly cell)","",Table1[[#This Row],[Allocation Method (Drop-down)]]="School Year (10 Months)",Table1[[#This Row],[Total Budgeted Amount for FY24-25]]/10),"No Budget")</f>
        <v>No Budget</v>
      </c>
      <c r="AB229" s="72" t="str">
        <f>IFERROR(_xlfn.IFS(Table1[[#This Row],[Allocation Method (Drop-down)]]="Monthly",Table1[[#This Row],[Total Budgeted Amount for FY24-25]]/12,Table1[[#This Row],[Allocation Method (Drop-down)]]="Quarterly",Table1[[#This Row],[Total Budgeted Amount for FY24-25]]/4,Table1[[#This Row],[Allocation Method (Drop-down)]]="Annually July",0,Table1[[#This Row],[Allocation Method (Drop-down)]]="Annually August",0,Table1[[#This Row],[Allocation Method (Drop-down)]]="Annually September",0,Table1[[#This Row],[Allocation Method (Drop-down)]]="Annually October",0,Table1[[#This Row],[Allocation Method (Drop-down)]]="Annually November",0,Table1[[#This Row],[Allocation Method (Drop-down)]]="Annually December",0,Table1[[#This Row],[Allocation Method (Drop-down)]]="Annually January",0,Table1[[#This Row],[Allocation Method (Drop-down)]]="Annually February",0,Table1[[#This Row],[Allocation Method (Drop-down)]]="Annually March",0,Table1[[#This Row],[Allocation Method (Drop-down)]]="Annually April",0,Table1[[#This Row],[Allocation Method (Drop-down)]]="Annually May",0,Table1[[#This Row],[Allocation Method (Drop-down)]]="Annually June",Table1[[#This Row],[Total Budgeted Amount for FY24-25]],Table1[[#This Row],[Allocation Method (Drop-down)]]="Manual (enter data in each monthly cell)","",Table1[[#This Row],[Allocation Method (Drop-down)]]="School Year (10 Months)",0),"No Budget")</f>
        <v>No Budget</v>
      </c>
    </row>
  </sheetData>
  <sheetProtection selectLockedCells="1" selectUnlockedCells="1"/>
  <mergeCells count="2">
    <mergeCell ref="B1:O1"/>
    <mergeCell ref="B3:O3"/>
  </mergeCells>
  <pageMargins left="0.2" right="0.2" top="0.25" bottom="0.25" header="0.51180555555555596" footer="0.51180555555555596"/>
  <pageSetup paperSize="5" scale="93" firstPageNumber="0" fitToHeight="4" orientation="landscape" r:id="rId1"/>
  <headerFooter alignWithMargins="0"/>
  <rowBreaks count="1" manualBreakCount="1">
    <brk id="71" max="13" man="1"/>
  </row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59EF18E-7CB2-4672-93EC-E583F16681C7}">
          <x14:formula1>
            <xm:f>'Data for drop-down'!$B$2:$B$17</xm:f>
          </x14:formula1>
          <xm:sqref>O11:O229</xm:sqref>
        </x14:dataValidation>
        <x14:dataValidation type="list" allowBlank="1" showInputMessage="1" showErrorMessage="1" xr:uid="{6FD67F94-9091-4912-8F89-542B50A61A88}">
          <x14:formula1>
            <xm:f>'Data for drop-down'!$B$22:$B$23</xm:f>
          </x14:formula1>
          <xm:sqref>M11:M229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7926-D914-4CE7-A701-F9722D97C8B3}">
  <dimension ref="B2:B23"/>
  <sheetViews>
    <sheetView workbookViewId="0"/>
  </sheetViews>
  <sheetFormatPr defaultRowHeight="14.4" x14ac:dyDescent="0.3"/>
  <sheetData>
    <row r="2" spans="2:2" x14ac:dyDescent="0.3">
      <c r="B2" t="s">
        <v>706</v>
      </c>
    </row>
    <row r="3" spans="2:2" x14ac:dyDescent="0.3">
      <c r="B3" t="s">
        <v>677</v>
      </c>
    </row>
    <row r="4" spans="2:2" x14ac:dyDescent="0.3">
      <c r="B4" t="s">
        <v>690</v>
      </c>
    </row>
    <row r="5" spans="2:2" x14ac:dyDescent="0.3">
      <c r="B5" t="s">
        <v>678</v>
      </c>
    </row>
    <row r="6" spans="2:2" x14ac:dyDescent="0.3">
      <c r="B6" t="s">
        <v>679</v>
      </c>
    </row>
    <row r="7" spans="2:2" x14ac:dyDescent="0.3">
      <c r="B7" t="s">
        <v>680</v>
      </c>
    </row>
    <row r="8" spans="2:2" x14ac:dyDescent="0.3">
      <c r="B8" t="s">
        <v>681</v>
      </c>
    </row>
    <row r="9" spans="2:2" x14ac:dyDescent="0.3">
      <c r="B9" t="s">
        <v>682</v>
      </c>
    </row>
    <row r="10" spans="2:2" x14ac:dyDescent="0.3">
      <c r="B10" t="s">
        <v>683</v>
      </c>
    </row>
    <row r="11" spans="2:2" x14ac:dyDescent="0.3">
      <c r="B11" t="s">
        <v>684</v>
      </c>
    </row>
    <row r="12" spans="2:2" x14ac:dyDescent="0.3">
      <c r="B12" t="s">
        <v>685</v>
      </c>
    </row>
    <row r="13" spans="2:2" x14ac:dyDescent="0.3">
      <c r="B13" t="s">
        <v>686</v>
      </c>
    </row>
    <row r="14" spans="2:2" x14ac:dyDescent="0.3">
      <c r="B14" t="s">
        <v>687</v>
      </c>
    </row>
    <row r="15" spans="2:2" x14ac:dyDescent="0.3">
      <c r="B15" t="s">
        <v>688</v>
      </c>
    </row>
    <row r="16" spans="2:2" x14ac:dyDescent="0.3">
      <c r="B16" t="s">
        <v>689</v>
      </c>
    </row>
    <row r="17" spans="2:2" x14ac:dyDescent="0.3">
      <c r="B17" t="s">
        <v>1303</v>
      </c>
    </row>
    <row r="22" spans="2:2" x14ac:dyDescent="0.3">
      <c r="B22" t="s">
        <v>1034</v>
      </c>
    </row>
    <row r="23" spans="2:2" x14ac:dyDescent="0.3">
      <c r="B23" t="s">
        <v>1033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1E13-9050-4075-B48C-13C68DF63014}">
  <sheetPr>
    <tabColor rgb="FF92D050"/>
    <pageSetUpPr fitToPage="1"/>
  </sheetPr>
  <dimension ref="A1:EV128"/>
  <sheetViews>
    <sheetView workbookViewId="0"/>
  </sheetViews>
  <sheetFormatPr defaultColWidth="9.109375" defaultRowHeight="13.2" outlineLevelRow="1" x14ac:dyDescent="0.25"/>
  <cols>
    <col min="1" max="1" width="20.33203125" style="4" customWidth="1"/>
    <col min="2" max="2" width="40.6640625" style="4" customWidth="1"/>
    <col min="3" max="3" width="22" style="4" customWidth="1"/>
    <col min="4" max="4" width="23.33203125" style="4" customWidth="1"/>
    <col min="5" max="5" width="17.5546875" style="4" customWidth="1"/>
    <col min="6" max="10" width="11.109375" style="4" customWidth="1"/>
    <col min="11" max="11" width="14.33203125" style="4" customWidth="1"/>
    <col min="12" max="12" width="12.109375" style="4" customWidth="1"/>
    <col min="13" max="256" width="9.109375" style="4"/>
    <col min="257" max="257" width="36.6640625" style="4" customWidth="1"/>
    <col min="258" max="258" width="30.6640625" style="4" customWidth="1"/>
    <col min="259" max="259" width="29.6640625" style="4" customWidth="1"/>
    <col min="260" max="260" width="20.5546875" style="4" customWidth="1"/>
    <col min="261" max="266" width="15.109375" style="4" customWidth="1"/>
    <col min="267" max="267" width="13.33203125" style="4" customWidth="1"/>
    <col min="268" max="268" width="11.88671875" style="4" customWidth="1"/>
    <col min="269" max="512" width="9.109375" style="4"/>
    <col min="513" max="513" width="36.6640625" style="4" customWidth="1"/>
    <col min="514" max="514" width="30.6640625" style="4" customWidth="1"/>
    <col min="515" max="515" width="29.6640625" style="4" customWidth="1"/>
    <col min="516" max="516" width="20.5546875" style="4" customWidth="1"/>
    <col min="517" max="522" width="15.109375" style="4" customWidth="1"/>
    <col min="523" max="523" width="13.33203125" style="4" customWidth="1"/>
    <col min="524" max="524" width="11.88671875" style="4" customWidth="1"/>
    <col min="525" max="768" width="9.109375" style="4"/>
    <col min="769" max="769" width="36.6640625" style="4" customWidth="1"/>
    <col min="770" max="770" width="30.6640625" style="4" customWidth="1"/>
    <col min="771" max="771" width="29.6640625" style="4" customWidth="1"/>
    <col min="772" max="772" width="20.5546875" style="4" customWidth="1"/>
    <col min="773" max="778" width="15.109375" style="4" customWidth="1"/>
    <col min="779" max="779" width="13.33203125" style="4" customWidth="1"/>
    <col min="780" max="780" width="11.88671875" style="4" customWidth="1"/>
    <col min="781" max="1024" width="9.109375" style="4"/>
    <col min="1025" max="1025" width="36.6640625" style="4" customWidth="1"/>
    <col min="1026" max="1026" width="30.6640625" style="4" customWidth="1"/>
    <col min="1027" max="1027" width="29.6640625" style="4" customWidth="1"/>
    <col min="1028" max="1028" width="20.5546875" style="4" customWidth="1"/>
    <col min="1029" max="1034" width="15.109375" style="4" customWidth="1"/>
    <col min="1035" max="1035" width="13.33203125" style="4" customWidth="1"/>
    <col min="1036" max="1036" width="11.88671875" style="4" customWidth="1"/>
    <col min="1037" max="1280" width="9.109375" style="4"/>
    <col min="1281" max="1281" width="36.6640625" style="4" customWidth="1"/>
    <col min="1282" max="1282" width="30.6640625" style="4" customWidth="1"/>
    <col min="1283" max="1283" width="29.6640625" style="4" customWidth="1"/>
    <col min="1284" max="1284" width="20.5546875" style="4" customWidth="1"/>
    <col min="1285" max="1290" width="15.109375" style="4" customWidth="1"/>
    <col min="1291" max="1291" width="13.33203125" style="4" customWidth="1"/>
    <col min="1292" max="1292" width="11.88671875" style="4" customWidth="1"/>
    <col min="1293" max="1536" width="9.109375" style="4"/>
    <col min="1537" max="1537" width="36.6640625" style="4" customWidth="1"/>
    <col min="1538" max="1538" width="30.6640625" style="4" customWidth="1"/>
    <col min="1539" max="1539" width="29.6640625" style="4" customWidth="1"/>
    <col min="1540" max="1540" width="20.5546875" style="4" customWidth="1"/>
    <col min="1541" max="1546" width="15.109375" style="4" customWidth="1"/>
    <col min="1547" max="1547" width="13.33203125" style="4" customWidth="1"/>
    <col min="1548" max="1548" width="11.88671875" style="4" customWidth="1"/>
    <col min="1549" max="1792" width="9.109375" style="4"/>
    <col min="1793" max="1793" width="36.6640625" style="4" customWidth="1"/>
    <col min="1794" max="1794" width="30.6640625" style="4" customWidth="1"/>
    <col min="1795" max="1795" width="29.6640625" style="4" customWidth="1"/>
    <col min="1796" max="1796" width="20.5546875" style="4" customWidth="1"/>
    <col min="1797" max="1802" width="15.109375" style="4" customWidth="1"/>
    <col min="1803" max="1803" width="13.33203125" style="4" customWidth="1"/>
    <col min="1804" max="1804" width="11.88671875" style="4" customWidth="1"/>
    <col min="1805" max="2048" width="9.109375" style="4"/>
    <col min="2049" max="2049" width="36.6640625" style="4" customWidth="1"/>
    <col min="2050" max="2050" width="30.6640625" style="4" customWidth="1"/>
    <col min="2051" max="2051" width="29.6640625" style="4" customWidth="1"/>
    <col min="2052" max="2052" width="20.5546875" style="4" customWidth="1"/>
    <col min="2053" max="2058" width="15.109375" style="4" customWidth="1"/>
    <col min="2059" max="2059" width="13.33203125" style="4" customWidth="1"/>
    <col min="2060" max="2060" width="11.88671875" style="4" customWidth="1"/>
    <col min="2061" max="2304" width="9.109375" style="4"/>
    <col min="2305" max="2305" width="36.6640625" style="4" customWidth="1"/>
    <col min="2306" max="2306" width="30.6640625" style="4" customWidth="1"/>
    <col min="2307" max="2307" width="29.6640625" style="4" customWidth="1"/>
    <col min="2308" max="2308" width="20.5546875" style="4" customWidth="1"/>
    <col min="2309" max="2314" width="15.109375" style="4" customWidth="1"/>
    <col min="2315" max="2315" width="13.33203125" style="4" customWidth="1"/>
    <col min="2316" max="2316" width="11.88671875" style="4" customWidth="1"/>
    <col min="2317" max="2560" width="9.109375" style="4"/>
    <col min="2561" max="2561" width="36.6640625" style="4" customWidth="1"/>
    <col min="2562" max="2562" width="30.6640625" style="4" customWidth="1"/>
    <col min="2563" max="2563" width="29.6640625" style="4" customWidth="1"/>
    <col min="2564" max="2564" width="20.5546875" style="4" customWidth="1"/>
    <col min="2565" max="2570" width="15.109375" style="4" customWidth="1"/>
    <col min="2571" max="2571" width="13.33203125" style="4" customWidth="1"/>
    <col min="2572" max="2572" width="11.88671875" style="4" customWidth="1"/>
    <col min="2573" max="2816" width="9.109375" style="4"/>
    <col min="2817" max="2817" width="36.6640625" style="4" customWidth="1"/>
    <col min="2818" max="2818" width="30.6640625" style="4" customWidth="1"/>
    <col min="2819" max="2819" width="29.6640625" style="4" customWidth="1"/>
    <col min="2820" max="2820" width="20.5546875" style="4" customWidth="1"/>
    <col min="2821" max="2826" width="15.109375" style="4" customWidth="1"/>
    <col min="2827" max="2827" width="13.33203125" style="4" customWidth="1"/>
    <col min="2828" max="2828" width="11.88671875" style="4" customWidth="1"/>
    <col min="2829" max="3072" width="9.109375" style="4"/>
    <col min="3073" max="3073" width="36.6640625" style="4" customWidth="1"/>
    <col min="3074" max="3074" width="30.6640625" style="4" customWidth="1"/>
    <col min="3075" max="3075" width="29.6640625" style="4" customWidth="1"/>
    <col min="3076" max="3076" width="20.5546875" style="4" customWidth="1"/>
    <col min="3077" max="3082" width="15.109375" style="4" customWidth="1"/>
    <col min="3083" max="3083" width="13.33203125" style="4" customWidth="1"/>
    <col min="3084" max="3084" width="11.88671875" style="4" customWidth="1"/>
    <col min="3085" max="3328" width="9.109375" style="4"/>
    <col min="3329" max="3329" width="36.6640625" style="4" customWidth="1"/>
    <col min="3330" max="3330" width="30.6640625" style="4" customWidth="1"/>
    <col min="3331" max="3331" width="29.6640625" style="4" customWidth="1"/>
    <col min="3332" max="3332" width="20.5546875" style="4" customWidth="1"/>
    <col min="3333" max="3338" width="15.109375" style="4" customWidth="1"/>
    <col min="3339" max="3339" width="13.33203125" style="4" customWidth="1"/>
    <col min="3340" max="3340" width="11.88671875" style="4" customWidth="1"/>
    <col min="3341" max="3584" width="9.109375" style="4"/>
    <col min="3585" max="3585" width="36.6640625" style="4" customWidth="1"/>
    <col min="3586" max="3586" width="30.6640625" style="4" customWidth="1"/>
    <col min="3587" max="3587" width="29.6640625" style="4" customWidth="1"/>
    <col min="3588" max="3588" width="20.5546875" style="4" customWidth="1"/>
    <col min="3589" max="3594" width="15.109375" style="4" customWidth="1"/>
    <col min="3595" max="3595" width="13.33203125" style="4" customWidth="1"/>
    <col min="3596" max="3596" width="11.88671875" style="4" customWidth="1"/>
    <col min="3597" max="3840" width="9.109375" style="4"/>
    <col min="3841" max="3841" width="36.6640625" style="4" customWidth="1"/>
    <col min="3842" max="3842" width="30.6640625" style="4" customWidth="1"/>
    <col min="3843" max="3843" width="29.6640625" style="4" customWidth="1"/>
    <col min="3844" max="3844" width="20.5546875" style="4" customWidth="1"/>
    <col min="3845" max="3850" width="15.109375" style="4" customWidth="1"/>
    <col min="3851" max="3851" width="13.33203125" style="4" customWidth="1"/>
    <col min="3852" max="3852" width="11.88671875" style="4" customWidth="1"/>
    <col min="3853" max="4096" width="9.109375" style="4"/>
    <col min="4097" max="4097" width="36.6640625" style="4" customWidth="1"/>
    <col min="4098" max="4098" width="30.6640625" style="4" customWidth="1"/>
    <col min="4099" max="4099" width="29.6640625" style="4" customWidth="1"/>
    <col min="4100" max="4100" width="20.5546875" style="4" customWidth="1"/>
    <col min="4101" max="4106" width="15.109375" style="4" customWidth="1"/>
    <col min="4107" max="4107" width="13.33203125" style="4" customWidth="1"/>
    <col min="4108" max="4108" width="11.88671875" style="4" customWidth="1"/>
    <col min="4109" max="4352" width="9.109375" style="4"/>
    <col min="4353" max="4353" width="36.6640625" style="4" customWidth="1"/>
    <col min="4354" max="4354" width="30.6640625" style="4" customWidth="1"/>
    <col min="4355" max="4355" width="29.6640625" style="4" customWidth="1"/>
    <col min="4356" max="4356" width="20.5546875" style="4" customWidth="1"/>
    <col min="4357" max="4362" width="15.109375" style="4" customWidth="1"/>
    <col min="4363" max="4363" width="13.33203125" style="4" customWidth="1"/>
    <col min="4364" max="4364" width="11.88671875" style="4" customWidth="1"/>
    <col min="4365" max="4608" width="9.109375" style="4"/>
    <col min="4609" max="4609" width="36.6640625" style="4" customWidth="1"/>
    <col min="4610" max="4610" width="30.6640625" style="4" customWidth="1"/>
    <col min="4611" max="4611" width="29.6640625" style="4" customWidth="1"/>
    <col min="4612" max="4612" width="20.5546875" style="4" customWidth="1"/>
    <col min="4613" max="4618" width="15.109375" style="4" customWidth="1"/>
    <col min="4619" max="4619" width="13.33203125" style="4" customWidth="1"/>
    <col min="4620" max="4620" width="11.88671875" style="4" customWidth="1"/>
    <col min="4621" max="4864" width="9.109375" style="4"/>
    <col min="4865" max="4865" width="36.6640625" style="4" customWidth="1"/>
    <col min="4866" max="4866" width="30.6640625" style="4" customWidth="1"/>
    <col min="4867" max="4867" width="29.6640625" style="4" customWidth="1"/>
    <col min="4868" max="4868" width="20.5546875" style="4" customWidth="1"/>
    <col min="4869" max="4874" width="15.109375" style="4" customWidth="1"/>
    <col min="4875" max="4875" width="13.33203125" style="4" customWidth="1"/>
    <col min="4876" max="4876" width="11.88671875" style="4" customWidth="1"/>
    <col min="4877" max="5120" width="9.109375" style="4"/>
    <col min="5121" max="5121" width="36.6640625" style="4" customWidth="1"/>
    <col min="5122" max="5122" width="30.6640625" style="4" customWidth="1"/>
    <col min="5123" max="5123" width="29.6640625" style="4" customWidth="1"/>
    <col min="5124" max="5124" width="20.5546875" style="4" customWidth="1"/>
    <col min="5125" max="5130" width="15.109375" style="4" customWidth="1"/>
    <col min="5131" max="5131" width="13.33203125" style="4" customWidth="1"/>
    <col min="5132" max="5132" width="11.88671875" style="4" customWidth="1"/>
    <col min="5133" max="5376" width="9.109375" style="4"/>
    <col min="5377" max="5377" width="36.6640625" style="4" customWidth="1"/>
    <col min="5378" max="5378" width="30.6640625" style="4" customWidth="1"/>
    <col min="5379" max="5379" width="29.6640625" style="4" customWidth="1"/>
    <col min="5380" max="5380" width="20.5546875" style="4" customWidth="1"/>
    <col min="5381" max="5386" width="15.109375" style="4" customWidth="1"/>
    <col min="5387" max="5387" width="13.33203125" style="4" customWidth="1"/>
    <col min="5388" max="5388" width="11.88671875" style="4" customWidth="1"/>
    <col min="5389" max="5632" width="9.109375" style="4"/>
    <col min="5633" max="5633" width="36.6640625" style="4" customWidth="1"/>
    <col min="5634" max="5634" width="30.6640625" style="4" customWidth="1"/>
    <col min="5635" max="5635" width="29.6640625" style="4" customWidth="1"/>
    <col min="5636" max="5636" width="20.5546875" style="4" customWidth="1"/>
    <col min="5637" max="5642" width="15.109375" style="4" customWidth="1"/>
    <col min="5643" max="5643" width="13.33203125" style="4" customWidth="1"/>
    <col min="5644" max="5644" width="11.88671875" style="4" customWidth="1"/>
    <col min="5645" max="5888" width="9.109375" style="4"/>
    <col min="5889" max="5889" width="36.6640625" style="4" customWidth="1"/>
    <col min="5890" max="5890" width="30.6640625" style="4" customWidth="1"/>
    <col min="5891" max="5891" width="29.6640625" style="4" customWidth="1"/>
    <col min="5892" max="5892" width="20.5546875" style="4" customWidth="1"/>
    <col min="5893" max="5898" width="15.109375" style="4" customWidth="1"/>
    <col min="5899" max="5899" width="13.33203125" style="4" customWidth="1"/>
    <col min="5900" max="5900" width="11.88671875" style="4" customWidth="1"/>
    <col min="5901" max="6144" width="9.109375" style="4"/>
    <col min="6145" max="6145" width="36.6640625" style="4" customWidth="1"/>
    <col min="6146" max="6146" width="30.6640625" style="4" customWidth="1"/>
    <col min="6147" max="6147" width="29.6640625" style="4" customWidth="1"/>
    <col min="6148" max="6148" width="20.5546875" style="4" customWidth="1"/>
    <col min="6149" max="6154" width="15.109375" style="4" customWidth="1"/>
    <col min="6155" max="6155" width="13.33203125" style="4" customWidth="1"/>
    <col min="6156" max="6156" width="11.88671875" style="4" customWidth="1"/>
    <col min="6157" max="6400" width="9.109375" style="4"/>
    <col min="6401" max="6401" width="36.6640625" style="4" customWidth="1"/>
    <col min="6402" max="6402" width="30.6640625" style="4" customWidth="1"/>
    <col min="6403" max="6403" width="29.6640625" style="4" customWidth="1"/>
    <col min="6404" max="6404" width="20.5546875" style="4" customWidth="1"/>
    <col min="6405" max="6410" width="15.109375" style="4" customWidth="1"/>
    <col min="6411" max="6411" width="13.33203125" style="4" customWidth="1"/>
    <col min="6412" max="6412" width="11.88671875" style="4" customWidth="1"/>
    <col min="6413" max="6656" width="9.109375" style="4"/>
    <col min="6657" max="6657" width="36.6640625" style="4" customWidth="1"/>
    <col min="6658" max="6658" width="30.6640625" style="4" customWidth="1"/>
    <col min="6659" max="6659" width="29.6640625" style="4" customWidth="1"/>
    <col min="6660" max="6660" width="20.5546875" style="4" customWidth="1"/>
    <col min="6661" max="6666" width="15.109375" style="4" customWidth="1"/>
    <col min="6667" max="6667" width="13.33203125" style="4" customWidth="1"/>
    <col min="6668" max="6668" width="11.88671875" style="4" customWidth="1"/>
    <col min="6669" max="6912" width="9.109375" style="4"/>
    <col min="6913" max="6913" width="36.6640625" style="4" customWidth="1"/>
    <col min="6914" max="6914" width="30.6640625" style="4" customWidth="1"/>
    <col min="6915" max="6915" width="29.6640625" style="4" customWidth="1"/>
    <col min="6916" max="6916" width="20.5546875" style="4" customWidth="1"/>
    <col min="6917" max="6922" width="15.109375" style="4" customWidth="1"/>
    <col min="6923" max="6923" width="13.33203125" style="4" customWidth="1"/>
    <col min="6924" max="6924" width="11.88671875" style="4" customWidth="1"/>
    <col min="6925" max="7168" width="9.109375" style="4"/>
    <col min="7169" max="7169" width="36.6640625" style="4" customWidth="1"/>
    <col min="7170" max="7170" width="30.6640625" style="4" customWidth="1"/>
    <col min="7171" max="7171" width="29.6640625" style="4" customWidth="1"/>
    <col min="7172" max="7172" width="20.5546875" style="4" customWidth="1"/>
    <col min="7173" max="7178" width="15.109375" style="4" customWidth="1"/>
    <col min="7179" max="7179" width="13.33203125" style="4" customWidth="1"/>
    <col min="7180" max="7180" width="11.88671875" style="4" customWidth="1"/>
    <col min="7181" max="7424" width="9.109375" style="4"/>
    <col min="7425" max="7425" width="36.6640625" style="4" customWidth="1"/>
    <col min="7426" max="7426" width="30.6640625" style="4" customWidth="1"/>
    <col min="7427" max="7427" width="29.6640625" style="4" customWidth="1"/>
    <col min="7428" max="7428" width="20.5546875" style="4" customWidth="1"/>
    <col min="7429" max="7434" width="15.109375" style="4" customWidth="1"/>
    <col min="7435" max="7435" width="13.33203125" style="4" customWidth="1"/>
    <col min="7436" max="7436" width="11.88671875" style="4" customWidth="1"/>
    <col min="7437" max="7680" width="9.109375" style="4"/>
    <col min="7681" max="7681" width="36.6640625" style="4" customWidth="1"/>
    <col min="7682" max="7682" width="30.6640625" style="4" customWidth="1"/>
    <col min="7683" max="7683" width="29.6640625" style="4" customWidth="1"/>
    <col min="7684" max="7684" width="20.5546875" style="4" customWidth="1"/>
    <col min="7685" max="7690" width="15.109375" style="4" customWidth="1"/>
    <col min="7691" max="7691" width="13.33203125" style="4" customWidth="1"/>
    <col min="7692" max="7692" width="11.88671875" style="4" customWidth="1"/>
    <col min="7693" max="7936" width="9.109375" style="4"/>
    <col min="7937" max="7937" width="36.6640625" style="4" customWidth="1"/>
    <col min="7938" max="7938" width="30.6640625" style="4" customWidth="1"/>
    <col min="7939" max="7939" width="29.6640625" style="4" customWidth="1"/>
    <col min="7940" max="7940" width="20.5546875" style="4" customWidth="1"/>
    <col min="7941" max="7946" width="15.109375" style="4" customWidth="1"/>
    <col min="7947" max="7947" width="13.33203125" style="4" customWidth="1"/>
    <col min="7948" max="7948" width="11.88671875" style="4" customWidth="1"/>
    <col min="7949" max="8192" width="9.109375" style="4"/>
    <col min="8193" max="8193" width="36.6640625" style="4" customWidth="1"/>
    <col min="8194" max="8194" width="30.6640625" style="4" customWidth="1"/>
    <col min="8195" max="8195" width="29.6640625" style="4" customWidth="1"/>
    <col min="8196" max="8196" width="20.5546875" style="4" customWidth="1"/>
    <col min="8197" max="8202" width="15.109375" style="4" customWidth="1"/>
    <col min="8203" max="8203" width="13.33203125" style="4" customWidth="1"/>
    <col min="8204" max="8204" width="11.88671875" style="4" customWidth="1"/>
    <col min="8205" max="8448" width="9.109375" style="4"/>
    <col min="8449" max="8449" width="36.6640625" style="4" customWidth="1"/>
    <col min="8450" max="8450" width="30.6640625" style="4" customWidth="1"/>
    <col min="8451" max="8451" width="29.6640625" style="4" customWidth="1"/>
    <col min="8452" max="8452" width="20.5546875" style="4" customWidth="1"/>
    <col min="8453" max="8458" width="15.109375" style="4" customWidth="1"/>
    <col min="8459" max="8459" width="13.33203125" style="4" customWidth="1"/>
    <col min="8460" max="8460" width="11.88671875" style="4" customWidth="1"/>
    <col min="8461" max="8704" width="9.109375" style="4"/>
    <col min="8705" max="8705" width="36.6640625" style="4" customWidth="1"/>
    <col min="8706" max="8706" width="30.6640625" style="4" customWidth="1"/>
    <col min="8707" max="8707" width="29.6640625" style="4" customWidth="1"/>
    <col min="8708" max="8708" width="20.5546875" style="4" customWidth="1"/>
    <col min="8709" max="8714" width="15.109375" style="4" customWidth="1"/>
    <col min="8715" max="8715" width="13.33203125" style="4" customWidth="1"/>
    <col min="8716" max="8716" width="11.88671875" style="4" customWidth="1"/>
    <col min="8717" max="8960" width="9.109375" style="4"/>
    <col min="8961" max="8961" width="36.6640625" style="4" customWidth="1"/>
    <col min="8962" max="8962" width="30.6640625" style="4" customWidth="1"/>
    <col min="8963" max="8963" width="29.6640625" style="4" customWidth="1"/>
    <col min="8964" max="8964" width="20.5546875" style="4" customWidth="1"/>
    <col min="8965" max="8970" width="15.109375" style="4" customWidth="1"/>
    <col min="8971" max="8971" width="13.33203125" style="4" customWidth="1"/>
    <col min="8972" max="8972" width="11.88671875" style="4" customWidth="1"/>
    <col min="8973" max="9216" width="9.109375" style="4"/>
    <col min="9217" max="9217" width="36.6640625" style="4" customWidth="1"/>
    <col min="9218" max="9218" width="30.6640625" style="4" customWidth="1"/>
    <col min="9219" max="9219" width="29.6640625" style="4" customWidth="1"/>
    <col min="9220" max="9220" width="20.5546875" style="4" customWidth="1"/>
    <col min="9221" max="9226" width="15.109375" style="4" customWidth="1"/>
    <col min="9227" max="9227" width="13.33203125" style="4" customWidth="1"/>
    <col min="9228" max="9228" width="11.88671875" style="4" customWidth="1"/>
    <col min="9229" max="9472" width="9.109375" style="4"/>
    <col min="9473" max="9473" width="36.6640625" style="4" customWidth="1"/>
    <col min="9474" max="9474" width="30.6640625" style="4" customWidth="1"/>
    <col min="9475" max="9475" width="29.6640625" style="4" customWidth="1"/>
    <col min="9476" max="9476" width="20.5546875" style="4" customWidth="1"/>
    <col min="9477" max="9482" width="15.109375" style="4" customWidth="1"/>
    <col min="9483" max="9483" width="13.33203125" style="4" customWidth="1"/>
    <col min="9484" max="9484" width="11.88671875" style="4" customWidth="1"/>
    <col min="9485" max="9728" width="9.109375" style="4"/>
    <col min="9729" max="9729" width="36.6640625" style="4" customWidth="1"/>
    <col min="9730" max="9730" width="30.6640625" style="4" customWidth="1"/>
    <col min="9731" max="9731" width="29.6640625" style="4" customWidth="1"/>
    <col min="9732" max="9732" width="20.5546875" style="4" customWidth="1"/>
    <col min="9733" max="9738" width="15.109375" style="4" customWidth="1"/>
    <col min="9739" max="9739" width="13.33203125" style="4" customWidth="1"/>
    <col min="9740" max="9740" width="11.88671875" style="4" customWidth="1"/>
    <col min="9741" max="9984" width="9.109375" style="4"/>
    <col min="9985" max="9985" width="36.6640625" style="4" customWidth="1"/>
    <col min="9986" max="9986" width="30.6640625" style="4" customWidth="1"/>
    <col min="9987" max="9987" width="29.6640625" style="4" customWidth="1"/>
    <col min="9988" max="9988" width="20.5546875" style="4" customWidth="1"/>
    <col min="9989" max="9994" width="15.109375" style="4" customWidth="1"/>
    <col min="9995" max="9995" width="13.33203125" style="4" customWidth="1"/>
    <col min="9996" max="9996" width="11.88671875" style="4" customWidth="1"/>
    <col min="9997" max="10240" width="9.109375" style="4"/>
    <col min="10241" max="10241" width="36.6640625" style="4" customWidth="1"/>
    <col min="10242" max="10242" width="30.6640625" style="4" customWidth="1"/>
    <col min="10243" max="10243" width="29.6640625" style="4" customWidth="1"/>
    <col min="10244" max="10244" width="20.5546875" style="4" customWidth="1"/>
    <col min="10245" max="10250" width="15.109375" style="4" customWidth="1"/>
    <col min="10251" max="10251" width="13.33203125" style="4" customWidth="1"/>
    <col min="10252" max="10252" width="11.88671875" style="4" customWidth="1"/>
    <col min="10253" max="10496" width="9.109375" style="4"/>
    <col min="10497" max="10497" width="36.6640625" style="4" customWidth="1"/>
    <col min="10498" max="10498" width="30.6640625" style="4" customWidth="1"/>
    <col min="10499" max="10499" width="29.6640625" style="4" customWidth="1"/>
    <col min="10500" max="10500" width="20.5546875" style="4" customWidth="1"/>
    <col min="10501" max="10506" width="15.109375" style="4" customWidth="1"/>
    <col min="10507" max="10507" width="13.33203125" style="4" customWidth="1"/>
    <col min="10508" max="10508" width="11.88671875" style="4" customWidth="1"/>
    <col min="10509" max="10752" width="9.109375" style="4"/>
    <col min="10753" max="10753" width="36.6640625" style="4" customWidth="1"/>
    <col min="10754" max="10754" width="30.6640625" style="4" customWidth="1"/>
    <col min="10755" max="10755" width="29.6640625" style="4" customWidth="1"/>
    <col min="10756" max="10756" width="20.5546875" style="4" customWidth="1"/>
    <col min="10757" max="10762" width="15.109375" style="4" customWidth="1"/>
    <col min="10763" max="10763" width="13.33203125" style="4" customWidth="1"/>
    <col min="10764" max="10764" width="11.88671875" style="4" customWidth="1"/>
    <col min="10765" max="11008" width="9.109375" style="4"/>
    <col min="11009" max="11009" width="36.6640625" style="4" customWidth="1"/>
    <col min="11010" max="11010" width="30.6640625" style="4" customWidth="1"/>
    <col min="11011" max="11011" width="29.6640625" style="4" customWidth="1"/>
    <col min="11012" max="11012" width="20.5546875" style="4" customWidth="1"/>
    <col min="11013" max="11018" width="15.109375" style="4" customWidth="1"/>
    <col min="11019" max="11019" width="13.33203125" style="4" customWidth="1"/>
    <col min="11020" max="11020" width="11.88671875" style="4" customWidth="1"/>
    <col min="11021" max="11264" width="9.109375" style="4"/>
    <col min="11265" max="11265" width="36.6640625" style="4" customWidth="1"/>
    <col min="11266" max="11266" width="30.6640625" style="4" customWidth="1"/>
    <col min="11267" max="11267" width="29.6640625" style="4" customWidth="1"/>
    <col min="11268" max="11268" width="20.5546875" style="4" customWidth="1"/>
    <col min="11269" max="11274" width="15.109375" style="4" customWidth="1"/>
    <col min="11275" max="11275" width="13.33203125" style="4" customWidth="1"/>
    <col min="11276" max="11276" width="11.88671875" style="4" customWidth="1"/>
    <col min="11277" max="11520" width="9.109375" style="4"/>
    <col min="11521" max="11521" width="36.6640625" style="4" customWidth="1"/>
    <col min="11522" max="11522" width="30.6640625" style="4" customWidth="1"/>
    <col min="11523" max="11523" width="29.6640625" style="4" customWidth="1"/>
    <col min="11524" max="11524" width="20.5546875" style="4" customWidth="1"/>
    <col min="11525" max="11530" width="15.109375" style="4" customWidth="1"/>
    <col min="11531" max="11531" width="13.33203125" style="4" customWidth="1"/>
    <col min="11532" max="11532" width="11.88671875" style="4" customWidth="1"/>
    <col min="11533" max="11776" width="9.109375" style="4"/>
    <col min="11777" max="11777" width="36.6640625" style="4" customWidth="1"/>
    <col min="11778" max="11778" width="30.6640625" style="4" customWidth="1"/>
    <col min="11779" max="11779" width="29.6640625" style="4" customWidth="1"/>
    <col min="11780" max="11780" width="20.5546875" style="4" customWidth="1"/>
    <col min="11781" max="11786" width="15.109375" style="4" customWidth="1"/>
    <col min="11787" max="11787" width="13.33203125" style="4" customWidth="1"/>
    <col min="11788" max="11788" width="11.88671875" style="4" customWidth="1"/>
    <col min="11789" max="12032" width="9.109375" style="4"/>
    <col min="12033" max="12033" width="36.6640625" style="4" customWidth="1"/>
    <col min="12034" max="12034" width="30.6640625" style="4" customWidth="1"/>
    <col min="12035" max="12035" width="29.6640625" style="4" customWidth="1"/>
    <col min="12036" max="12036" width="20.5546875" style="4" customWidth="1"/>
    <col min="12037" max="12042" width="15.109375" style="4" customWidth="1"/>
    <col min="12043" max="12043" width="13.33203125" style="4" customWidth="1"/>
    <col min="12044" max="12044" width="11.88671875" style="4" customWidth="1"/>
    <col min="12045" max="12288" width="9.109375" style="4"/>
    <col min="12289" max="12289" width="36.6640625" style="4" customWidth="1"/>
    <col min="12290" max="12290" width="30.6640625" style="4" customWidth="1"/>
    <col min="12291" max="12291" width="29.6640625" style="4" customWidth="1"/>
    <col min="12292" max="12292" width="20.5546875" style="4" customWidth="1"/>
    <col min="12293" max="12298" width="15.109375" style="4" customWidth="1"/>
    <col min="12299" max="12299" width="13.33203125" style="4" customWidth="1"/>
    <col min="12300" max="12300" width="11.88671875" style="4" customWidth="1"/>
    <col min="12301" max="12544" width="9.109375" style="4"/>
    <col min="12545" max="12545" width="36.6640625" style="4" customWidth="1"/>
    <col min="12546" max="12546" width="30.6640625" style="4" customWidth="1"/>
    <col min="12547" max="12547" width="29.6640625" style="4" customWidth="1"/>
    <col min="12548" max="12548" width="20.5546875" style="4" customWidth="1"/>
    <col min="12549" max="12554" width="15.109375" style="4" customWidth="1"/>
    <col min="12555" max="12555" width="13.33203125" style="4" customWidth="1"/>
    <col min="12556" max="12556" width="11.88671875" style="4" customWidth="1"/>
    <col min="12557" max="12800" width="9.109375" style="4"/>
    <col min="12801" max="12801" width="36.6640625" style="4" customWidth="1"/>
    <col min="12802" max="12802" width="30.6640625" style="4" customWidth="1"/>
    <col min="12803" max="12803" width="29.6640625" style="4" customWidth="1"/>
    <col min="12804" max="12804" width="20.5546875" style="4" customWidth="1"/>
    <col min="12805" max="12810" width="15.109375" style="4" customWidth="1"/>
    <col min="12811" max="12811" width="13.33203125" style="4" customWidth="1"/>
    <col min="12812" max="12812" width="11.88671875" style="4" customWidth="1"/>
    <col min="12813" max="13056" width="9.109375" style="4"/>
    <col min="13057" max="13057" width="36.6640625" style="4" customWidth="1"/>
    <col min="13058" max="13058" width="30.6640625" style="4" customWidth="1"/>
    <col min="13059" max="13059" width="29.6640625" style="4" customWidth="1"/>
    <col min="13060" max="13060" width="20.5546875" style="4" customWidth="1"/>
    <col min="13061" max="13066" width="15.109375" style="4" customWidth="1"/>
    <col min="13067" max="13067" width="13.33203125" style="4" customWidth="1"/>
    <col min="13068" max="13068" width="11.88671875" style="4" customWidth="1"/>
    <col min="13069" max="13312" width="9.109375" style="4"/>
    <col min="13313" max="13313" width="36.6640625" style="4" customWidth="1"/>
    <col min="13314" max="13314" width="30.6640625" style="4" customWidth="1"/>
    <col min="13315" max="13315" width="29.6640625" style="4" customWidth="1"/>
    <col min="13316" max="13316" width="20.5546875" style="4" customWidth="1"/>
    <col min="13317" max="13322" width="15.109375" style="4" customWidth="1"/>
    <col min="13323" max="13323" width="13.33203125" style="4" customWidth="1"/>
    <col min="13324" max="13324" width="11.88671875" style="4" customWidth="1"/>
    <col min="13325" max="13568" width="9.109375" style="4"/>
    <col min="13569" max="13569" width="36.6640625" style="4" customWidth="1"/>
    <col min="13570" max="13570" width="30.6640625" style="4" customWidth="1"/>
    <col min="13571" max="13571" width="29.6640625" style="4" customWidth="1"/>
    <col min="13572" max="13572" width="20.5546875" style="4" customWidth="1"/>
    <col min="13573" max="13578" width="15.109375" style="4" customWidth="1"/>
    <col min="13579" max="13579" width="13.33203125" style="4" customWidth="1"/>
    <col min="13580" max="13580" width="11.88671875" style="4" customWidth="1"/>
    <col min="13581" max="13824" width="9.109375" style="4"/>
    <col min="13825" max="13825" width="36.6640625" style="4" customWidth="1"/>
    <col min="13826" max="13826" width="30.6640625" style="4" customWidth="1"/>
    <col min="13827" max="13827" width="29.6640625" style="4" customWidth="1"/>
    <col min="13828" max="13828" width="20.5546875" style="4" customWidth="1"/>
    <col min="13829" max="13834" width="15.109375" style="4" customWidth="1"/>
    <col min="13835" max="13835" width="13.33203125" style="4" customWidth="1"/>
    <col min="13836" max="13836" width="11.88671875" style="4" customWidth="1"/>
    <col min="13837" max="14080" width="9.109375" style="4"/>
    <col min="14081" max="14081" width="36.6640625" style="4" customWidth="1"/>
    <col min="14082" max="14082" width="30.6640625" style="4" customWidth="1"/>
    <col min="14083" max="14083" width="29.6640625" style="4" customWidth="1"/>
    <col min="14084" max="14084" width="20.5546875" style="4" customWidth="1"/>
    <col min="14085" max="14090" width="15.109375" style="4" customWidth="1"/>
    <col min="14091" max="14091" width="13.33203125" style="4" customWidth="1"/>
    <col min="14092" max="14092" width="11.88671875" style="4" customWidth="1"/>
    <col min="14093" max="14336" width="9.109375" style="4"/>
    <col min="14337" max="14337" width="36.6640625" style="4" customWidth="1"/>
    <col min="14338" max="14338" width="30.6640625" style="4" customWidth="1"/>
    <col min="14339" max="14339" width="29.6640625" style="4" customWidth="1"/>
    <col min="14340" max="14340" width="20.5546875" style="4" customWidth="1"/>
    <col min="14341" max="14346" width="15.109375" style="4" customWidth="1"/>
    <col min="14347" max="14347" width="13.33203125" style="4" customWidth="1"/>
    <col min="14348" max="14348" width="11.88671875" style="4" customWidth="1"/>
    <col min="14349" max="14592" width="9.109375" style="4"/>
    <col min="14593" max="14593" width="36.6640625" style="4" customWidth="1"/>
    <col min="14594" max="14594" width="30.6640625" style="4" customWidth="1"/>
    <col min="14595" max="14595" width="29.6640625" style="4" customWidth="1"/>
    <col min="14596" max="14596" width="20.5546875" style="4" customWidth="1"/>
    <col min="14597" max="14602" width="15.109375" style="4" customWidth="1"/>
    <col min="14603" max="14603" width="13.33203125" style="4" customWidth="1"/>
    <col min="14604" max="14604" width="11.88671875" style="4" customWidth="1"/>
    <col min="14605" max="14848" width="9.109375" style="4"/>
    <col min="14849" max="14849" width="36.6640625" style="4" customWidth="1"/>
    <col min="14850" max="14850" width="30.6640625" style="4" customWidth="1"/>
    <col min="14851" max="14851" width="29.6640625" style="4" customWidth="1"/>
    <col min="14852" max="14852" width="20.5546875" style="4" customWidth="1"/>
    <col min="14853" max="14858" width="15.109375" style="4" customWidth="1"/>
    <col min="14859" max="14859" width="13.33203125" style="4" customWidth="1"/>
    <col min="14860" max="14860" width="11.88671875" style="4" customWidth="1"/>
    <col min="14861" max="15104" width="9.109375" style="4"/>
    <col min="15105" max="15105" width="36.6640625" style="4" customWidth="1"/>
    <col min="15106" max="15106" width="30.6640625" style="4" customWidth="1"/>
    <col min="15107" max="15107" width="29.6640625" style="4" customWidth="1"/>
    <col min="15108" max="15108" width="20.5546875" style="4" customWidth="1"/>
    <col min="15109" max="15114" width="15.109375" style="4" customWidth="1"/>
    <col min="15115" max="15115" width="13.33203125" style="4" customWidth="1"/>
    <col min="15116" max="15116" width="11.88671875" style="4" customWidth="1"/>
    <col min="15117" max="15360" width="9.109375" style="4"/>
    <col min="15361" max="15361" width="36.6640625" style="4" customWidth="1"/>
    <col min="15362" max="15362" width="30.6640625" style="4" customWidth="1"/>
    <col min="15363" max="15363" width="29.6640625" style="4" customWidth="1"/>
    <col min="15364" max="15364" width="20.5546875" style="4" customWidth="1"/>
    <col min="15365" max="15370" width="15.109375" style="4" customWidth="1"/>
    <col min="15371" max="15371" width="13.33203125" style="4" customWidth="1"/>
    <col min="15372" max="15372" width="11.88671875" style="4" customWidth="1"/>
    <col min="15373" max="15616" width="9.109375" style="4"/>
    <col min="15617" max="15617" width="36.6640625" style="4" customWidth="1"/>
    <col min="15618" max="15618" width="30.6640625" style="4" customWidth="1"/>
    <col min="15619" max="15619" width="29.6640625" style="4" customWidth="1"/>
    <col min="15620" max="15620" width="20.5546875" style="4" customWidth="1"/>
    <col min="15621" max="15626" width="15.109375" style="4" customWidth="1"/>
    <col min="15627" max="15627" width="13.33203125" style="4" customWidth="1"/>
    <col min="15628" max="15628" width="11.88671875" style="4" customWidth="1"/>
    <col min="15629" max="15872" width="9.109375" style="4"/>
    <col min="15873" max="15873" width="36.6640625" style="4" customWidth="1"/>
    <col min="15874" max="15874" width="30.6640625" style="4" customWidth="1"/>
    <col min="15875" max="15875" width="29.6640625" style="4" customWidth="1"/>
    <col min="15876" max="15876" width="20.5546875" style="4" customWidth="1"/>
    <col min="15877" max="15882" width="15.109375" style="4" customWidth="1"/>
    <col min="15883" max="15883" width="13.33203125" style="4" customWidth="1"/>
    <col min="15884" max="15884" width="11.88671875" style="4" customWidth="1"/>
    <col min="15885" max="16128" width="9.109375" style="4"/>
    <col min="16129" max="16129" width="36.6640625" style="4" customWidth="1"/>
    <col min="16130" max="16130" width="30.6640625" style="4" customWidth="1"/>
    <col min="16131" max="16131" width="29.6640625" style="4" customWidth="1"/>
    <col min="16132" max="16132" width="20.5546875" style="4" customWidth="1"/>
    <col min="16133" max="16138" width="15.109375" style="4" customWidth="1"/>
    <col min="16139" max="16139" width="13.33203125" style="4" customWidth="1"/>
    <col min="16140" max="16140" width="11.88671875" style="4" customWidth="1"/>
    <col min="16141" max="16384" width="9.109375" style="4"/>
  </cols>
  <sheetData>
    <row r="1" spans="1:152" x14ac:dyDescent="0.25">
      <c r="A1" s="10" t="s">
        <v>426</v>
      </c>
      <c r="B1" s="11"/>
      <c r="C1" s="11"/>
      <c r="D1" s="11"/>
      <c r="E1" s="11"/>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row>
    <row r="2" spans="1:152" x14ac:dyDescent="0.25">
      <c r="A2" s="10" t="s">
        <v>429</v>
      </c>
      <c r="B2" s="13"/>
      <c r="C2" s="13"/>
      <c r="D2" s="13"/>
      <c r="E2" s="13"/>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row>
    <row r="3" spans="1:152" x14ac:dyDescent="0.25">
      <c r="A3" s="39" t="s">
        <v>720</v>
      </c>
      <c r="B3" s="15"/>
      <c r="C3" s="15"/>
      <c r="D3" s="15"/>
      <c r="E3" s="15"/>
      <c r="F3" s="12"/>
      <c r="G3" s="12"/>
      <c r="H3" s="12"/>
      <c r="I3" s="12"/>
      <c r="J3" s="16"/>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row>
    <row r="4" spans="1:152" x14ac:dyDescent="0.25">
      <c r="A4" s="14"/>
      <c r="B4" s="15"/>
      <c r="C4" s="15"/>
      <c r="D4" s="15"/>
      <c r="E4" s="15"/>
      <c r="F4" s="12"/>
      <c r="G4" s="12"/>
      <c r="H4" s="12"/>
      <c r="I4" s="12"/>
      <c r="J4" s="16"/>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row>
    <row r="5" spans="1:152" ht="30.6" customHeight="1" outlineLevel="1" x14ac:dyDescent="0.25">
      <c r="A5" s="192" t="s">
        <v>1564</v>
      </c>
      <c r="B5" s="193"/>
      <c r="C5" s="193"/>
      <c r="D5" s="193"/>
      <c r="E5" s="193"/>
      <c r="F5" s="193"/>
      <c r="G5" s="193"/>
      <c r="H5" s="193"/>
      <c r="I5" s="193"/>
      <c r="J5" s="193"/>
      <c r="K5" s="194"/>
    </row>
    <row r="6" spans="1:152" ht="61.2" customHeight="1" outlineLevel="1" x14ac:dyDescent="0.25">
      <c r="A6" s="188" t="s">
        <v>1066</v>
      </c>
      <c r="B6" s="189"/>
      <c r="C6" s="189"/>
      <c r="D6" s="189"/>
      <c r="E6" s="189"/>
      <c r="F6" s="189"/>
      <c r="G6" s="189"/>
      <c r="H6" s="189"/>
      <c r="I6" s="189"/>
      <c r="J6" s="189"/>
      <c r="K6" s="190"/>
    </row>
    <row r="7" spans="1:152" ht="48.6" customHeight="1" outlineLevel="1" x14ac:dyDescent="0.25">
      <c r="A7" s="191" t="s">
        <v>431</v>
      </c>
      <c r="B7" s="189"/>
      <c r="C7" s="189"/>
      <c r="D7" s="189"/>
      <c r="E7" s="189"/>
      <c r="F7" s="189"/>
      <c r="G7" s="189"/>
      <c r="H7" s="189"/>
      <c r="I7" s="189"/>
      <c r="J7" s="189"/>
      <c r="K7" s="190"/>
    </row>
    <row r="8" spans="1:152" outlineLevel="1" x14ac:dyDescent="0.25">
      <c r="A8" s="42" t="s">
        <v>707</v>
      </c>
      <c r="B8" s="6"/>
      <c r="C8" s="6"/>
      <c r="D8" s="6"/>
      <c r="E8" s="6"/>
      <c r="F8" s="6"/>
      <c r="G8" s="6"/>
      <c r="H8" s="6"/>
      <c r="I8" s="6"/>
      <c r="J8" s="6"/>
      <c r="L8" s="12"/>
    </row>
    <row r="9" spans="1:152" x14ac:dyDescent="0.25">
      <c r="A9" s="6"/>
      <c r="B9" s="6"/>
      <c r="C9" s="6"/>
      <c r="D9" s="6"/>
      <c r="E9" s="6"/>
      <c r="F9" s="6"/>
      <c r="G9" s="6"/>
      <c r="H9" s="6"/>
      <c r="I9" s="6"/>
      <c r="J9" s="6"/>
      <c r="L9" s="12"/>
    </row>
    <row r="10" spans="1:152" ht="48.6" customHeight="1" x14ac:dyDescent="0.25">
      <c r="A10" s="134" t="s">
        <v>432</v>
      </c>
      <c r="B10" s="135" t="s">
        <v>433</v>
      </c>
      <c r="C10" s="136" t="s">
        <v>709</v>
      </c>
      <c r="D10" s="136" t="s">
        <v>1290</v>
      </c>
      <c r="E10" s="136" t="s">
        <v>434</v>
      </c>
      <c r="F10" s="136" t="s">
        <v>445</v>
      </c>
      <c r="G10" s="134" t="s">
        <v>446</v>
      </c>
      <c r="H10" s="136" t="s">
        <v>447</v>
      </c>
      <c r="I10" s="136" t="s">
        <v>448</v>
      </c>
      <c r="J10" s="136" t="s">
        <v>449</v>
      </c>
      <c r="K10" s="137" t="s">
        <v>435</v>
      </c>
      <c r="L10" s="137" t="s">
        <v>450</v>
      </c>
    </row>
    <row r="11" spans="1:152" ht="24.6" customHeight="1" x14ac:dyDescent="0.25">
      <c r="A11" s="138"/>
      <c r="B11" s="138"/>
      <c r="C11" s="138"/>
      <c r="D11" s="139"/>
      <c r="E11" s="139"/>
      <c r="F11" s="140"/>
      <c r="G11" s="140"/>
      <c r="H11" s="140"/>
      <c r="I11" s="140"/>
      <c r="J11" s="140"/>
      <c r="K11" s="73">
        <f t="shared" ref="K11:K18" si="0">SUM(F11:J11)</f>
        <v>0</v>
      </c>
      <c r="L11" s="105"/>
    </row>
    <row r="12" spans="1:152" ht="24.6" customHeight="1" x14ac:dyDescent="0.25">
      <c r="A12" s="138"/>
      <c r="B12" s="138"/>
      <c r="C12" s="138"/>
      <c r="D12" s="139"/>
      <c r="E12" s="139"/>
      <c r="F12" s="140"/>
      <c r="G12" s="140"/>
      <c r="H12" s="140"/>
      <c r="I12" s="140"/>
      <c r="J12" s="140"/>
      <c r="K12" s="73">
        <f t="shared" si="0"/>
        <v>0</v>
      </c>
      <c r="L12" s="105"/>
    </row>
    <row r="13" spans="1:152" ht="24.6" customHeight="1" x14ac:dyDescent="0.25">
      <c r="A13" s="138"/>
      <c r="B13" s="138"/>
      <c r="C13" s="138"/>
      <c r="D13" s="139"/>
      <c r="E13" s="139"/>
      <c r="F13" s="140"/>
      <c r="G13" s="140"/>
      <c r="H13" s="140"/>
      <c r="I13" s="140"/>
      <c r="J13" s="140"/>
      <c r="K13" s="73">
        <f t="shared" si="0"/>
        <v>0</v>
      </c>
      <c r="L13" s="105"/>
    </row>
    <row r="14" spans="1:152" ht="24.6" customHeight="1" x14ac:dyDescent="0.25">
      <c r="A14" s="138"/>
      <c r="B14" s="138"/>
      <c r="C14" s="138"/>
      <c r="D14" s="139"/>
      <c r="E14" s="139"/>
      <c r="F14" s="140"/>
      <c r="G14" s="140"/>
      <c r="H14" s="140"/>
      <c r="I14" s="140"/>
      <c r="J14" s="140"/>
      <c r="K14" s="73">
        <f t="shared" si="0"/>
        <v>0</v>
      </c>
      <c r="L14" s="105"/>
    </row>
    <row r="15" spans="1:152" ht="24.6" customHeight="1" x14ac:dyDescent="0.25">
      <c r="A15" s="138"/>
      <c r="B15" s="138"/>
      <c r="C15" s="138"/>
      <c r="D15" s="139"/>
      <c r="E15" s="139"/>
      <c r="F15" s="140"/>
      <c r="G15" s="140"/>
      <c r="H15" s="140"/>
      <c r="I15" s="140"/>
      <c r="J15" s="140"/>
      <c r="K15" s="73">
        <f t="shared" si="0"/>
        <v>0</v>
      </c>
      <c r="L15" s="105"/>
    </row>
    <row r="16" spans="1:152" ht="24.6" customHeight="1" x14ac:dyDescent="0.25">
      <c r="A16" s="138"/>
      <c r="B16" s="138"/>
      <c r="C16" s="138"/>
      <c r="D16" s="139"/>
      <c r="E16" s="139"/>
      <c r="F16" s="140"/>
      <c r="G16" s="140"/>
      <c r="H16" s="140"/>
      <c r="I16" s="140"/>
      <c r="J16" s="140"/>
      <c r="K16" s="73">
        <f t="shared" si="0"/>
        <v>0</v>
      </c>
      <c r="L16" s="105"/>
    </row>
    <row r="17" spans="1:12" ht="24.6" customHeight="1" x14ac:dyDescent="0.25">
      <c r="A17" s="138"/>
      <c r="B17" s="138"/>
      <c r="C17" s="138"/>
      <c r="D17" s="139"/>
      <c r="E17" s="139"/>
      <c r="F17" s="140"/>
      <c r="G17" s="140"/>
      <c r="H17" s="140"/>
      <c r="I17" s="140"/>
      <c r="J17" s="140"/>
      <c r="K17" s="73">
        <f t="shared" si="0"/>
        <v>0</v>
      </c>
      <c r="L17" s="105"/>
    </row>
    <row r="18" spans="1:12" ht="24.6" customHeight="1" x14ac:dyDescent="0.25">
      <c r="A18" s="141"/>
      <c r="B18" s="141"/>
      <c r="C18" s="141"/>
      <c r="D18" s="142"/>
      <c r="E18" s="142"/>
      <c r="F18" s="143"/>
      <c r="G18" s="143"/>
      <c r="H18" s="143"/>
      <c r="I18" s="143"/>
      <c r="J18" s="143"/>
      <c r="K18" s="106">
        <f t="shared" si="0"/>
        <v>0</v>
      </c>
      <c r="L18" s="107"/>
    </row>
    <row r="19" spans="1:12" ht="15.6" x14ac:dyDescent="0.25">
      <c r="A19" s="116" t="s">
        <v>430</v>
      </c>
      <c r="B19" s="116"/>
      <c r="C19" s="116"/>
      <c r="D19" s="117"/>
      <c r="E19" s="117"/>
      <c r="F19" s="117"/>
      <c r="G19" s="117"/>
      <c r="H19" s="117"/>
      <c r="I19" s="117"/>
      <c r="J19" s="117"/>
      <c r="K19" s="119">
        <f>SUBTOTAL(109,Table6[Estimated Total Costs])</f>
        <v>0</v>
      </c>
      <c r="L19" s="118"/>
    </row>
    <row r="20" spans="1:12" x14ac:dyDescent="0.25">
      <c r="A20" s="6"/>
      <c r="B20" s="6"/>
      <c r="C20" s="6"/>
      <c r="D20" s="6"/>
      <c r="E20" s="6"/>
      <c r="F20" s="6"/>
      <c r="G20" s="6"/>
      <c r="H20" s="6"/>
      <c r="I20" s="6"/>
      <c r="J20" s="6"/>
      <c r="K20" s="6"/>
      <c r="L20" s="6"/>
    </row>
    <row r="21" spans="1:12" x14ac:dyDescent="0.25">
      <c r="A21" s="6"/>
      <c r="B21" s="6"/>
      <c r="C21" s="6"/>
      <c r="D21" s="6"/>
      <c r="E21" s="6"/>
      <c r="F21" s="6"/>
      <c r="G21" s="6"/>
      <c r="H21" s="6"/>
      <c r="I21" s="6"/>
      <c r="J21" s="6"/>
      <c r="K21" s="6"/>
      <c r="L21" s="6"/>
    </row>
    <row r="22" spans="1:12" x14ac:dyDescent="0.25">
      <c r="A22" s="6"/>
      <c r="B22" s="6"/>
      <c r="C22" s="6"/>
      <c r="D22" s="6"/>
      <c r="E22" s="6"/>
      <c r="F22" s="6"/>
      <c r="G22" s="6"/>
      <c r="H22" s="6"/>
      <c r="I22" s="6"/>
      <c r="J22" s="6"/>
      <c r="K22" s="6"/>
      <c r="L22" s="6"/>
    </row>
    <row r="23" spans="1:12" x14ac:dyDescent="0.25">
      <c r="A23" s="6"/>
      <c r="B23" s="6"/>
      <c r="C23" s="6"/>
      <c r="D23" s="6"/>
      <c r="E23" s="6"/>
      <c r="F23" s="6"/>
      <c r="G23" s="6"/>
      <c r="H23" s="6"/>
      <c r="I23" s="6"/>
      <c r="J23" s="6"/>
      <c r="K23" s="6"/>
      <c r="L23" s="6"/>
    </row>
    <row r="24" spans="1:12" x14ac:dyDescent="0.25">
      <c r="A24" s="6"/>
      <c r="B24" s="6"/>
      <c r="C24" s="6"/>
      <c r="D24" s="6"/>
      <c r="E24" s="6"/>
      <c r="F24" s="6"/>
      <c r="G24" s="6"/>
      <c r="H24" s="6"/>
      <c r="I24" s="6"/>
      <c r="J24" s="6"/>
      <c r="K24" s="6"/>
      <c r="L24" s="6"/>
    </row>
    <row r="25" spans="1:12" x14ac:dyDescent="0.25">
      <c r="A25" s="6"/>
      <c r="B25" s="6"/>
      <c r="C25" s="6"/>
      <c r="D25" s="6"/>
      <c r="E25" s="6"/>
      <c r="F25" s="6"/>
      <c r="G25" s="6"/>
      <c r="H25" s="6"/>
      <c r="I25" s="6"/>
      <c r="J25" s="6"/>
      <c r="K25" s="6"/>
      <c r="L25" s="6"/>
    </row>
    <row r="26" spans="1:12" x14ac:dyDescent="0.25">
      <c r="A26" s="6"/>
      <c r="B26" s="6"/>
      <c r="C26" s="6"/>
      <c r="D26" s="6"/>
      <c r="E26" s="6"/>
      <c r="F26" s="6"/>
      <c r="G26" s="6"/>
      <c r="H26" s="6"/>
      <c r="I26" s="6"/>
      <c r="J26" s="6"/>
      <c r="K26" s="6"/>
      <c r="L26" s="6"/>
    </row>
    <row r="27" spans="1:12" x14ac:dyDescent="0.25">
      <c r="A27" s="6"/>
      <c r="B27" s="6"/>
      <c r="C27" s="6"/>
      <c r="D27" s="6"/>
      <c r="E27" s="6"/>
      <c r="F27" s="6"/>
      <c r="G27" s="6"/>
      <c r="H27" s="6"/>
      <c r="I27" s="6"/>
      <c r="J27" s="6"/>
      <c r="K27" s="6"/>
      <c r="L27" s="6"/>
    </row>
    <row r="28" spans="1:12" x14ac:dyDescent="0.25">
      <c r="A28" s="6"/>
      <c r="B28" s="6"/>
      <c r="C28" s="6"/>
      <c r="D28" s="6"/>
      <c r="E28" s="6"/>
      <c r="F28" s="6"/>
      <c r="G28" s="6"/>
      <c r="H28" s="6"/>
      <c r="I28" s="6"/>
      <c r="J28" s="6"/>
      <c r="K28" s="6"/>
      <c r="L28" s="6"/>
    </row>
    <row r="29" spans="1:12" x14ac:dyDescent="0.25">
      <c r="A29" s="6"/>
      <c r="B29" s="6"/>
      <c r="C29" s="6"/>
      <c r="D29" s="6"/>
      <c r="E29" s="6"/>
      <c r="F29" s="6"/>
      <c r="G29" s="6"/>
      <c r="H29" s="6"/>
      <c r="I29" s="6"/>
      <c r="J29" s="6"/>
      <c r="K29" s="6"/>
      <c r="L29" s="6"/>
    </row>
    <row r="30" spans="1:12" x14ac:dyDescent="0.25">
      <c r="A30" s="6"/>
      <c r="B30" s="6"/>
      <c r="C30" s="6"/>
      <c r="D30" s="6"/>
      <c r="E30" s="6"/>
      <c r="F30" s="6"/>
      <c r="G30" s="6"/>
      <c r="H30" s="6"/>
      <c r="I30" s="6"/>
      <c r="J30" s="6"/>
      <c r="K30" s="6"/>
      <c r="L30" s="6"/>
    </row>
    <row r="31" spans="1:12" x14ac:dyDescent="0.25">
      <c r="A31" s="6"/>
      <c r="B31" s="6"/>
      <c r="C31" s="6"/>
      <c r="D31" s="6"/>
      <c r="E31" s="6"/>
      <c r="F31" s="6"/>
      <c r="G31" s="6"/>
      <c r="H31" s="6"/>
      <c r="I31" s="6"/>
      <c r="J31" s="6"/>
      <c r="K31" s="6"/>
      <c r="L31" s="6"/>
    </row>
    <row r="32" spans="1:12" x14ac:dyDescent="0.25">
      <c r="A32" s="6"/>
      <c r="B32" s="6"/>
      <c r="C32" s="6"/>
      <c r="D32" s="6"/>
      <c r="E32" s="6"/>
      <c r="F32" s="6"/>
      <c r="G32" s="6"/>
      <c r="H32" s="6"/>
      <c r="I32" s="6"/>
      <c r="J32" s="6"/>
      <c r="K32" s="6"/>
      <c r="L32" s="6"/>
    </row>
    <row r="33" spans="1:12" x14ac:dyDescent="0.25">
      <c r="A33" s="6"/>
      <c r="B33" s="6"/>
      <c r="C33" s="6"/>
      <c r="D33" s="6"/>
      <c r="E33" s="6"/>
      <c r="F33" s="6"/>
      <c r="G33" s="6"/>
      <c r="H33" s="6"/>
      <c r="I33" s="6"/>
      <c r="J33" s="6"/>
      <c r="K33" s="6"/>
      <c r="L33" s="6"/>
    </row>
    <row r="34" spans="1:12" x14ac:dyDescent="0.25">
      <c r="A34" s="6"/>
      <c r="B34" s="6"/>
      <c r="C34" s="6"/>
      <c r="D34" s="6"/>
      <c r="E34" s="6"/>
      <c r="F34" s="6"/>
      <c r="G34" s="6"/>
      <c r="H34" s="6"/>
      <c r="I34" s="6"/>
      <c r="J34" s="6"/>
      <c r="K34" s="6"/>
      <c r="L34" s="6"/>
    </row>
    <row r="35" spans="1:12" x14ac:dyDescent="0.25">
      <c r="A35" s="6"/>
      <c r="B35" s="6"/>
      <c r="C35" s="6"/>
      <c r="D35" s="6"/>
      <c r="E35" s="6"/>
      <c r="F35" s="6"/>
      <c r="G35" s="6"/>
      <c r="H35" s="6"/>
      <c r="I35" s="6"/>
      <c r="J35" s="6"/>
      <c r="K35" s="6"/>
      <c r="L35" s="6"/>
    </row>
    <row r="36" spans="1:12" x14ac:dyDescent="0.25">
      <c r="A36" s="6"/>
      <c r="B36" s="6"/>
      <c r="C36" s="6"/>
      <c r="D36" s="6"/>
      <c r="E36" s="6"/>
      <c r="F36" s="6"/>
      <c r="G36" s="6"/>
      <c r="H36" s="6"/>
      <c r="I36" s="6"/>
      <c r="J36" s="6"/>
      <c r="K36" s="6"/>
      <c r="L36" s="6"/>
    </row>
    <row r="37" spans="1:12" x14ac:dyDescent="0.25">
      <c r="A37" s="6"/>
      <c r="B37" s="6"/>
      <c r="C37" s="6"/>
      <c r="D37" s="6"/>
      <c r="E37" s="6"/>
      <c r="F37" s="6"/>
      <c r="G37" s="6"/>
      <c r="H37" s="6"/>
      <c r="I37" s="6"/>
      <c r="J37" s="6"/>
      <c r="K37" s="6"/>
      <c r="L37" s="6"/>
    </row>
    <row r="38" spans="1:12" x14ac:dyDescent="0.25">
      <c r="A38" s="6"/>
      <c r="B38" s="6"/>
      <c r="C38" s="6"/>
      <c r="D38" s="6"/>
      <c r="E38" s="6"/>
      <c r="F38" s="6"/>
      <c r="G38" s="6"/>
      <c r="H38" s="6"/>
      <c r="I38" s="6"/>
      <c r="J38" s="6"/>
      <c r="K38" s="6"/>
      <c r="L38" s="6"/>
    </row>
    <row r="39" spans="1:12" x14ac:dyDescent="0.25">
      <c r="A39" s="6"/>
      <c r="B39" s="6"/>
      <c r="C39" s="6"/>
      <c r="D39" s="6"/>
      <c r="E39" s="6"/>
      <c r="F39" s="6"/>
      <c r="G39" s="6"/>
      <c r="H39" s="6"/>
      <c r="I39" s="6"/>
      <c r="J39" s="6"/>
      <c r="K39" s="6"/>
      <c r="L39" s="6"/>
    </row>
    <row r="40" spans="1:12" x14ac:dyDescent="0.25">
      <c r="A40" s="6"/>
      <c r="B40" s="6"/>
      <c r="C40" s="6"/>
      <c r="D40" s="6"/>
      <c r="E40" s="6"/>
      <c r="F40" s="6"/>
      <c r="G40" s="6"/>
      <c r="H40" s="6"/>
      <c r="I40" s="6"/>
      <c r="J40" s="6"/>
      <c r="K40" s="6"/>
      <c r="L40" s="6"/>
    </row>
    <row r="41" spans="1:12" x14ac:dyDescent="0.25">
      <c r="A41" s="6"/>
      <c r="B41" s="6"/>
      <c r="C41" s="6"/>
      <c r="D41" s="6"/>
      <c r="E41" s="6"/>
      <c r="F41" s="6"/>
      <c r="G41" s="6"/>
      <c r="H41" s="6"/>
      <c r="I41" s="6"/>
      <c r="J41" s="6"/>
      <c r="K41" s="6"/>
      <c r="L41" s="6"/>
    </row>
    <row r="42" spans="1:12" x14ac:dyDescent="0.25">
      <c r="A42" s="6"/>
      <c r="B42" s="6"/>
      <c r="C42" s="6"/>
      <c r="D42" s="6"/>
      <c r="E42" s="6"/>
      <c r="F42" s="6"/>
      <c r="G42" s="6"/>
      <c r="H42" s="6"/>
      <c r="I42" s="6"/>
      <c r="J42" s="6"/>
      <c r="K42" s="6"/>
      <c r="L42" s="6"/>
    </row>
    <row r="43" spans="1:12" x14ac:dyDescent="0.25">
      <c r="A43" s="6"/>
      <c r="B43" s="6"/>
      <c r="C43" s="6"/>
      <c r="D43" s="6"/>
      <c r="E43" s="6"/>
      <c r="F43" s="6"/>
      <c r="G43" s="6"/>
      <c r="H43" s="6"/>
      <c r="I43" s="6"/>
      <c r="J43" s="6"/>
      <c r="K43" s="6"/>
      <c r="L43" s="6"/>
    </row>
    <row r="44" spans="1:12" x14ac:dyDescent="0.25">
      <c r="A44" s="6"/>
      <c r="B44" s="6"/>
      <c r="C44" s="6"/>
      <c r="D44" s="6"/>
      <c r="E44" s="6"/>
      <c r="F44" s="6"/>
      <c r="G44" s="6"/>
      <c r="H44" s="6"/>
      <c r="I44" s="6"/>
      <c r="J44" s="6"/>
      <c r="K44" s="6"/>
      <c r="L44" s="6"/>
    </row>
    <row r="45" spans="1:12" x14ac:dyDescent="0.25">
      <c r="A45" s="6"/>
      <c r="B45" s="6"/>
      <c r="C45" s="6"/>
      <c r="D45" s="6"/>
      <c r="E45" s="6"/>
      <c r="F45" s="6"/>
      <c r="G45" s="6"/>
      <c r="H45" s="6"/>
      <c r="I45" s="6"/>
      <c r="J45" s="6"/>
      <c r="K45" s="6"/>
      <c r="L45" s="6"/>
    </row>
    <row r="46" spans="1:12" x14ac:dyDescent="0.25">
      <c r="A46" s="6"/>
      <c r="B46" s="6"/>
      <c r="C46" s="6"/>
      <c r="D46" s="6"/>
      <c r="E46" s="6"/>
      <c r="F46" s="6"/>
      <c r="G46" s="6"/>
      <c r="H46" s="6"/>
      <c r="I46" s="6"/>
      <c r="J46" s="6"/>
      <c r="K46" s="6"/>
      <c r="L46" s="6"/>
    </row>
    <row r="47" spans="1:12" x14ac:dyDescent="0.25">
      <c r="A47" s="6"/>
      <c r="B47" s="6"/>
      <c r="C47" s="6"/>
      <c r="D47" s="6"/>
      <c r="E47" s="6"/>
      <c r="F47" s="6"/>
      <c r="G47" s="6"/>
      <c r="H47" s="6"/>
      <c r="I47" s="6"/>
      <c r="J47" s="6"/>
      <c r="K47" s="6"/>
      <c r="L47" s="6"/>
    </row>
    <row r="48" spans="1:12" x14ac:dyDescent="0.25">
      <c r="A48" s="6"/>
      <c r="B48" s="6"/>
      <c r="C48" s="6"/>
      <c r="D48" s="6"/>
      <c r="E48" s="6"/>
      <c r="F48" s="6"/>
      <c r="G48" s="6"/>
      <c r="H48" s="6"/>
      <c r="I48" s="6"/>
      <c r="J48" s="6"/>
      <c r="K48" s="6"/>
      <c r="L48" s="6"/>
    </row>
    <row r="49" spans="1:12" x14ac:dyDescent="0.25">
      <c r="A49" s="6"/>
      <c r="B49" s="6"/>
      <c r="C49" s="6"/>
      <c r="D49" s="6"/>
      <c r="E49" s="6"/>
      <c r="F49" s="6"/>
      <c r="G49" s="6"/>
      <c r="H49" s="6"/>
      <c r="I49" s="6"/>
      <c r="J49" s="6"/>
      <c r="K49" s="6"/>
      <c r="L49" s="6"/>
    </row>
    <row r="50" spans="1:12" x14ac:dyDescent="0.25">
      <c r="A50" s="6"/>
      <c r="B50" s="6"/>
      <c r="C50" s="6"/>
      <c r="D50" s="6"/>
      <c r="E50" s="6"/>
      <c r="F50" s="6"/>
      <c r="G50" s="6"/>
      <c r="H50" s="6"/>
      <c r="I50" s="6"/>
      <c r="J50" s="6"/>
      <c r="K50" s="6"/>
      <c r="L50" s="6"/>
    </row>
    <row r="51" spans="1:12" x14ac:dyDescent="0.25">
      <c r="A51" s="6"/>
      <c r="B51" s="6"/>
      <c r="C51" s="6"/>
      <c r="D51" s="6"/>
      <c r="E51" s="6"/>
      <c r="F51" s="6"/>
      <c r="G51" s="6"/>
      <c r="H51" s="6"/>
      <c r="I51" s="6"/>
      <c r="J51" s="6"/>
      <c r="K51" s="6"/>
      <c r="L51" s="6"/>
    </row>
    <row r="52" spans="1:12" x14ac:dyDescent="0.25">
      <c r="A52" s="6"/>
      <c r="B52" s="6"/>
      <c r="C52" s="6"/>
      <c r="D52" s="6"/>
      <c r="E52" s="6"/>
      <c r="F52" s="6"/>
      <c r="G52" s="6"/>
      <c r="H52" s="6"/>
      <c r="I52" s="6"/>
      <c r="J52" s="6"/>
      <c r="K52" s="6"/>
      <c r="L52" s="6"/>
    </row>
    <row r="53" spans="1:12" x14ac:dyDescent="0.25">
      <c r="A53" s="6"/>
      <c r="B53" s="6"/>
      <c r="C53" s="6"/>
      <c r="D53" s="6"/>
      <c r="E53" s="6"/>
      <c r="F53" s="6"/>
      <c r="G53" s="6"/>
      <c r="H53" s="6"/>
      <c r="I53" s="6"/>
      <c r="J53" s="6"/>
      <c r="K53" s="6"/>
      <c r="L53" s="6"/>
    </row>
    <row r="54" spans="1:12" x14ac:dyDescent="0.25">
      <c r="A54" s="6"/>
      <c r="B54" s="6"/>
      <c r="C54" s="6"/>
      <c r="D54" s="6"/>
      <c r="E54" s="6"/>
      <c r="F54" s="6"/>
      <c r="G54" s="6"/>
      <c r="H54" s="6"/>
      <c r="I54" s="6"/>
      <c r="J54" s="6"/>
      <c r="K54" s="6"/>
      <c r="L54" s="6"/>
    </row>
    <row r="55" spans="1:12" x14ac:dyDescent="0.25">
      <c r="A55" s="6"/>
      <c r="B55" s="6"/>
      <c r="C55" s="6"/>
      <c r="D55" s="6"/>
      <c r="E55" s="6"/>
      <c r="F55" s="6"/>
      <c r="G55" s="6"/>
      <c r="H55" s="6"/>
      <c r="I55" s="6"/>
      <c r="J55" s="6"/>
      <c r="K55" s="6"/>
      <c r="L55" s="6"/>
    </row>
    <row r="56" spans="1:12" x14ac:dyDescent="0.25">
      <c r="A56" s="6"/>
      <c r="B56" s="6"/>
      <c r="C56" s="6"/>
      <c r="D56" s="6"/>
      <c r="E56" s="6"/>
      <c r="F56" s="6"/>
      <c r="G56" s="6"/>
      <c r="H56" s="6"/>
      <c r="I56" s="6"/>
      <c r="J56" s="6"/>
      <c r="K56" s="6"/>
      <c r="L56" s="6"/>
    </row>
    <row r="57" spans="1:12" x14ac:dyDescent="0.25">
      <c r="A57" s="6"/>
      <c r="B57" s="6"/>
      <c r="C57" s="6"/>
      <c r="D57" s="6"/>
      <c r="E57" s="6"/>
      <c r="F57" s="6"/>
      <c r="G57" s="6"/>
      <c r="H57" s="6"/>
      <c r="I57" s="6"/>
      <c r="J57" s="6"/>
      <c r="K57" s="6"/>
      <c r="L57" s="6"/>
    </row>
    <row r="58" spans="1:12" x14ac:dyDescent="0.25">
      <c r="A58" s="6"/>
      <c r="B58" s="6"/>
      <c r="C58" s="6"/>
      <c r="D58" s="6"/>
      <c r="E58" s="6"/>
      <c r="F58" s="6"/>
      <c r="G58" s="6"/>
      <c r="H58" s="6"/>
      <c r="I58" s="6"/>
      <c r="J58" s="6"/>
      <c r="K58" s="6"/>
      <c r="L58" s="6"/>
    </row>
    <row r="59" spans="1:12" x14ac:dyDescent="0.25">
      <c r="A59" s="6"/>
      <c r="B59" s="6"/>
      <c r="C59" s="6"/>
      <c r="D59" s="6"/>
      <c r="E59" s="6"/>
      <c r="F59" s="6"/>
      <c r="G59" s="6"/>
      <c r="H59" s="6"/>
      <c r="I59" s="6"/>
      <c r="J59" s="6"/>
      <c r="K59" s="6"/>
      <c r="L59" s="6"/>
    </row>
    <row r="60" spans="1:12" x14ac:dyDescent="0.25">
      <c r="A60" s="6"/>
      <c r="B60" s="6"/>
      <c r="C60" s="6"/>
      <c r="D60" s="6"/>
      <c r="E60" s="6"/>
      <c r="F60" s="6"/>
      <c r="G60" s="6"/>
      <c r="H60" s="6"/>
      <c r="I60" s="6"/>
      <c r="J60" s="6"/>
      <c r="K60" s="6"/>
      <c r="L60" s="6"/>
    </row>
    <row r="61" spans="1:12" x14ac:dyDescent="0.25">
      <c r="A61" s="6"/>
      <c r="B61" s="6"/>
      <c r="C61" s="6"/>
      <c r="D61" s="6"/>
      <c r="E61" s="6"/>
      <c r="F61" s="6"/>
      <c r="G61" s="6"/>
      <c r="H61" s="6"/>
      <c r="I61" s="6"/>
      <c r="J61" s="6"/>
      <c r="K61" s="6"/>
      <c r="L61" s="6"/>
    </row>
    <row r="62" spans="1:12" x14ac:dyDescent="0.25">
      <c r="A62" s="6"/>
      <c r="B62" s="6"/>
      <c r="C62" s="6"/>
      <c r="D62" s="6"/>
      <c r="E62" s="6"/>
      <c r="F62" s="6"/>
      <c r="G62" s="6"/>
      <c r="H62" s="6"/>
      <c r="I62" s="6"/>
      <c r="J62" s="6"/>
      <c r="K62" s="6"/>
      <c r="L62" s="6"/>
    </row>
    <row r="63" spans="1:12" x14ac:dyDescent="0.25">
      <c r="A63" s="6"/>
      <c r="B63" s="6"/>
      <c r="C63" s="6"/>
      <c r="D63" s="6"/>
      <c r="E63" s="6"/>
      <c r="F63" s="6"/>
      <c r="G63" s="6"/>
      <c r="H63" s="6"/>
      <c r="I63" s="6"/>
      <c r="J63" s="6"/>
      <c r="K63" s="6"/>
      <c r="L63" s="6"/>
    </row>
    <row r="64" spans="1:12" x14ac:dyDescent="0.25">
      <c r="A64" s="6"/>
      <c r="B64" s="6"/>
      <c r="C64" s="6"/>
      <c r="D64" s="6"/>
      <c r="E64" s="6"/>
      <c r="F64" s="6"/>
      <c r="G64" s="6"/>
      <c r="H64" s="6"/>
      <c r="I64" s="6"/>
      <c r="J64" s="6"/>
      <c r="K64" s="6"/>
      <c r="L64" s="6"/>
    </row>
    <row r="65" spans="1:12" x14ac:dyDescent="0.25">
      <c r="A65" s="6"/>
      <c r="B65" s="6"/>
      <c r="C65" s="6"/>
      <c r="D65" s="6"/>
      <c r="E65" s="6"/>
      <c r="F65" s="6"/>
      <c r="G65" s="6"/>
      <c r="H65" s="6"/>
      <c r="I65" s="6"/>
      <c r="J65" s="6"/>
      <c r="K65" s="6"/>
      <c r="L65" s="6"/>
    </row>
    <row r="66" spans="1:12" x14ac:dyDescent="0.25">
      <c r="A66" s="6"/>
      <c r="B66" s="6"/>
      <c r="C66" s="6"/>
      <c r="D66" s="6"/>
      <c r="E66" s="6"/>
      <c r="F66" s="6"/>
      <c r="G66" s="6"/>
      <c r="H66" s="6"/>
      <c r="I66" s="6"/>
      <c r="J66" s="6"/>
      <c r="K66" s="6"/>
      <c r="L66" s="6"/>
    </row>
    <row r="67" spans="1:12" x14ac:dyDescent="0.25">
      <c r="A67" s="6"/>
      <c r="B67" s="6"/>
      <c r="C67" s="6"/>
      <c r="D67" s="6"/>
      <c r="E67" s="6"/>
      <c r="F67" s="6"/>
      <c r="G67" s="6"/>
      <c r="H67" s="6"/>
      <c r="I67" s="6"/>
      <c r="J67" s="6"/>
      <c r="K67" s="6"/>
      <c r="L67" s="6"/>
    </row>
    <row r="68" spans="1:12" x14ac:dyDescent="0.25">
      <c r="A68" s="6"/>
      <c r="B68" s="6"/>
      <c r="C68" s="6"/>
      <c r="D68" s="6"/>
      <c r="E68" s="6"/>
      <c r="F68" s="6"/>
      <c r="G68" s="6"/>
      <c r="H68" s="6"/>
      <c r="I68" s="6"/>
      <c r="J68" s="6"/>
      <c r="K68" s="6"/>
      <c r="L68" s="6"/>
    </row>
    <row r="69" spans="1:12" x14ac:dyDescent="0.25">
      <c r="A69" s="6"/>
      <c r="B69" s="6"/>
      <c r="C69" s="6"/>
      <c r="D69" s="6"/>
      <c r="E69" s="6"/>
      <c r="F69" s="6"/>
      <c r="G69" s="6"/>
      <c r="H69" s="6"/>
      <c r="I69" s="6"/>
      <c r="J69" s="6"/>
      <c r="K69" s="6"/>
      <c r="L69" s="6"/>
    </row>
    <row r="70" spans="1:12" x14ac:dyDescent="0.25">
      <c r="A70" s="6"/>
      <c r="B70" s="6"/>
      <c r="C70" s="6"/>
      <c r="D70" s="6"/>
      <c r="E70" s="6"/>
      <c r="F70" s="6"/>
      <c r="G70" s="6"/>
      <c r="H70" s="6"/>
      <c r="I70" s="6"/>
      <c r="J70" s="6"/>
      <c r="K70" s="6"/>
      <c r="L70" s="6"/>
    </row>
    <row r="71" spans="1:12" x14ac:dyDescent="0.25">
      <c r="A71" s="6"/>
      <c r="B71" s="6"/>
      <c r="C71" s="6"/>
      <c r="D71" s="6"/>
      <c r="E71" s="6"/>
      <c r="F71" s="6"/>
      <c r="G71" s="6"/>
      <c r="H71" s="6"/>
      <c r="I71" s="6"/>
      <c r="J71" s="6"/>
      <c r="K71" s="6"/>
      <c r="L71" s="6"/>
    </row>
    <row r="72" spans="1:12" x14ac:dyDescent="0.25">
      <c r="A72" s="6"/>
      <c r="B72" s="6"/>
      <c r="C72" s="6"/>
      <c r="D72" s="6"/>
      <c r="E72" s="6"/>
      <c r="F72" s="6"/>
      <c r="G72" s="6"/>
      <c r="H72" s="6"/>
      <c r="I72" s="6"/>
      <c r="J72" s="6"/>
      <c r="K72" s="6"/>
      <c r="L72" s="6"/>
    </row>
    <row r="73" spans="1:12" x14ac:dyDescent="0.25">
      <c r="A73" s="6"/>
      <c r="B73" s="6"/>
      <c r="C73" s="6"/>
      <c r="D73" s="6"/>
      <c r="E73" s="6"/>
      <c r="F73" s="6"/>
      <c r="G73" s="6"/>
      <c r="H73" s="6"/>
      <c r="I73" s="6"/>
      <c r="J73" s="6"/>
      <c r="K73" s="6"/>
      <c r="L73" s="6"/>
    </row>
    <row r="74" spans="1:12" x14ac:dyDescent="0.25">
      <c r="A74" s="6"/>
      <c r="B74" s="6"/>
      <c r="C74" s="6"/>
      <c r="D74" s="6"/>
      <c r="E74" s="6"/>
      <c r="F74" s="6"/>
      <c r="G74" s="6"/>
      <c r="H74" s="6"/>
      <c r="I74" s="6"/>
      <c r="J74" s="6"/>
      <c r="K74" s="6"/>
      <c r="L74" s="6"/>
    </row>
    <row r="75" spans="1:12" x14ac:dyDescent="0.25">
      <c r="A75" s="6"/>
      <c r="B75" s="6"/>
      <c r="C75" s="6"/>
      <c r="D75" s="6"/>
      <c r="E75" s="6"/>
      <c r="F75" s="6"/>
      <c r="G75" s="6"/>
      <c r="H75" s="6"/>
      <c r="I75" s="6"/>
      <c r="J75" s="6"/>
      <c r="K75" s="6"/>
      <c r="L75" s="6"/>
    </row>
    <row r="76" spans="1:12" x14ac:dyDescent="0.25">
      <c r="A76" s="6"/>
      <c r="B76" s="6"/>
      <c r="C76" s="6"/>
      <c r="D76" s="6"/>
      <c r="E76" s="6"/>
      <c r="F76" s="6"/>
      <c r="G76" s="6"/>
      <c r="H76" s="6"/>
      <c r="I76" s="6"/>
      <c r="J76" s="6"/>
      <c r="K76" s="6"/>
      <c r="L76" s="6"/>
    </row>
    <row r="77" spans="1:12" x14ac:dyDescent="0.25">
      <c r="A77" s="6"/>
      <c r="B77" s="6"/>
      <c r="C77" s="6"/>
      <c r="D77" s="6"/>
      <c r="E77" s="6"/>
      <c r="F77" s="6"/>
      <c r="G77" s="6"/>
      <c r="H77" s="6"/>
      <c r="I77" s="6"/>
      <c r="J77" s="6"/>
      <c r="K77" s="6"/>
      <c r="L77" s="6"/>
    </row>
    <row r="78" spans="1:12" x14ac:dyDescent="0.25">
      <c r="A78" s="6"/>
      <c r="B78" s="6"/>
      <c r="C78" s="6"/>
      <c r="D78" s="6"/>
      <c r="E78" s="6"/>
      <c r="F78" s="6"/>
      <c r="G78" s="6"/>
      <c r="H78" s="6"/>
      <c r="I78" s="6"/>
      <c r="J78" s="6"/>
      <c r="K78" s="6"/>
      <c r="L78" s="6"/>
    </row>
    <row r="79" spans="1:12" x14ac:dyDescent="0.25">
      <c r="A79" s="6"/>
      <c r="B79" s="6"/>
      <c r="C79" s="6"/>
      <c r="D79" s="6"/>
      <c r="E79" s="6"/>
      <c r="F79" s="6"/>
      <c r="G79" s="6"/>
      <c r="H79" s="6"/>
      <c r="I79" s="6"/>
      <c r="J79" s="6"/>
      <c r="K79" s="6"/>
      <c r="L79" s="6"/>
    </row>
    <row r="80" spans="1:12" x14ac:dyDescent="0.25">
      <c r="A80" s="6"/>
      <c r="B80" s="6"/>
      <c r="C80" s="6"/>
      <c r="D80" s="6"/>
      <c r="E80" s="6"/>
      <c r="F80" s="6"/>
      <c r="G80" s="6"/>
      <c r="H80" s="6"/>
      <c r="I80" s="6"/>
      <c r="J80" s="6"/>
      <c r="K80" s="6"/>
      <c r="L80" s="6"/>
    </row>
    <row r="81" spans="1:12" x14ac:dyDescent="0.25">
      <c r="A81" s="6"/>
      <c r="B81" s="6"/>
      <c r="C81" s="6"/>
      <c r="D81" s="6"/>
      <c r="E81" s="6"/>
      <c r="F81" s="6"/>
      <c r="G81" s="6"/>
      <c r="H81" s="6"/>
      <c r="I81" s="6"/>
      <c r="J81" s="6"/>
      <c r="K81" s="6"/>
      <c r="L81" s="6"/>
    </row>
    <row r="82" spans="1:12" x14ac:dyDescent="0.25">
      <c r="A82" s="6"/>
      <c r="B82" s="6"/>
      <c r="C82" s="6"/>
      <c r="D82" s="6"/>
      <c r="E82" s="6"/>
      <c r="F82" s="6"/>
      <c r="G82" s="6"/>
      <c r="H82" s="6"/>
      <c r="I82" s="6"/>
      <c r="J82" s="6"/>
      <c r="K82" s="6"/>
      <c r="L82" s="6"/>
    </row>
    <row r="83" spans="1:12" x14ac:dyDescent="0.25">
      <c r="A83" s="6"/>
      <c r="B83" s="6"/>
      <c r="C83" s="6"/>
      <c r="D83" s="6"/>
      <c r="E83" s="6"/>
      <c r="F83" s="6"/>
      <c r="G83" s="6"/>
      <c r="H83" s="6"/>
      <c r="I83" s="6"/>
      <c r="J83" s="6"/>
      <c r="K83" s="6"/>
      <c r="L83" s="6"/>
    </row>
    <row r="84" spans="1:12" x14ac:dyDescent="0.25">
      <c r="A84" s="6"/>
      <c r="B84" s="6"/>
      <c r="C84" s="6"/>
      <c r="D84" s="6"/>
      <c r="E84" s="6"/>
      <c r="F84" s="6"/>
      <c r="G84" s="6"/>
      <c r="H84" s="6"/>
      <c r="I84" s="6"/>
      <c r="J84" s="6"/>
      <c r="K84" s="6"/>
      <c r="L84" s="6"/>
    </row>
    <row r="85" spans="1:12" x14ac:dyDescent="0.25">
      <c r="A85" s="6"/>
      <c r="B85" s="6"/>
      <c r="C85" s="6"/>
      <c r="D85" s="6"/>
      <c r="E85" s="6"/>
      <c r="F85" s="6"/>
      <c r="G85" s="6"/>
      <c r="H85" s="6"/>
      <c r="I85" s="6"/>
      <c r="J85" s="6"/>
      <c r="K85" s="6"/>
      <c r="L85" s="6"/>
    </row>
    <row r="86" spans="1:12" x14ac:dyDescent="0.25">
      <c r="A86" s="6"/>
      <c r="B86" s="6"/>
      <c r="C86" s="6"/>
      <c r="D86" s="6"/>
      <c r="E86" s="6"/>
      <c r="F86" s="6"/>
      <c r="G86" s="6"/>
      <c r="H86" s="6"/>
      <c r="I86" s="6"/>
      <c r="J86" s="6"/>
      <c r="K86" s="6"/>
      <c r="L86" s="6"/>
    </row>
    <row r="87" spans="1:12" x14ac:dyDescent="0.25">
      <c r="A87" s="6"/>
      <c r="B87" s="6"/>
      <c r="C87" s="6"/>
      <c r="D87" s="6"/>
      <c r="E87" s="6"/>
      <c r="F87" s="6"/>
      <c r="G87" s="6"/>
      <c r="H87" s="6"/>
      <c r="I87" s="6"/>
      <c r="J87" s="6"/>
      <c r="K87" s="6"/>
      <c r="L87" s="6"/>
    </row>
    <row r="88" spans="1:12" x14ac:dyDescent="0.25">
      <c r="A88" s="6"/>
      <c r="B88" s="6"/>
      <c r="C88" s="6"/>
      <c r="D88" s="6"/>
      <c r="E88" s="6"/>
      <c r="F88" s="6"/>
      <c r="G88" s="6"/>
      <c r="H88" s="6"/>
      <c r="I88" s="6"/>
      <c r="J88" s="6"/>
      <c r="K88" s="6"/>
      <c r="L88" s="6"/>
    </row>
    <row r="89" spans="1:12" x14ac:dyDescent="0.25">
      <c r="A89" s="6"/>
      <c r="B89" s="6"/>
      <c r="C89" s="6"/>
      <c r="D89" s="6"/>
      <c r="E89" s="6"/>
      <c r="F89" s="6"/>
      <c r="G89" s="6"/>
      <c r="H89" s="6"/>
      <c r="I89" s="6"/>
      <c r="J89" s="6"/>
      <c r="K89" s="6"/>
      <c r="L89" s="6"/>
    </row>
    <row r="90" spans="1:12" x14ac:dyDescent="0.25">
      <c r="A90" s="6"/>
      <c r="B90" s="6"/>
      <c r="C90" s="6"/>
      <c r="D90" s="6"/>
      <c r="E90" s="6"/>
      <c r="F90" s="6"/>
      <c r="G90" s="6"/>
      <c r="H90" s="6"/>
      <c r="I90" s="6"/>
      <c r="J90" s="6"/>
      <c r="K90" s="6"/>
      <c r="L90" s="6"/>
    </row>
    <row r="91" spans="1:12" x14ac:dyDescent="0.25">
      <c r="A91" s="6"/>
      <c r="B91" s="6"/>
      <c r="C91" s="6"/>
      <c r="D91" s="6"/>
      <c r="E91" s="6"/>
      <c r="F91" s="6"/>
      <c r="G91" s="6"/>
      <c r="H91" s="6"/>
      <c r="I91" s="6"/>
      <c r="J91" s="6"/>
      <c r="K91" s="6"/>
      <c r="L91" s="6"/>
    </row>
    <row r="92" spans="1:12" x14ac:dyDescent="0.25">
      <c r="A92" s="6"/>
      <c r="B92" s="6"/>
      <c r="C92" s="6"/>
      <c r="D92" s="6"/>
      <c r="E92" s="6"/>
      <c r="F92" s="6"/>
      <c r="G92" s="6"/>
      <c r="H92" s="6"/>
      <c r="I92" s="6"/>
      <c r="J92" s="6"/>
      <c r="K92" s="6"/>
      <c r="L92" s="6"/>
    </row>
    <row r="93" spans="1:12" x14ac:dyDescent="0.25">
      <c r="A93" s="6"/>
      <c r="B93" s="6"/>
      <c r="C93" s="6"/>
      <c r="D93" s="6"/>
      <c r="E93" s="6"/>
      <c r="F93" s="6"/>
      <c r="G93" s="6"/>
      <c r="H93" s="6"/>
      <c r="I93" s="6"/>
      <c r="J93" s="6"/>
      <c r="K93" s="6"/>
      <c r="L93" s="6"/>
    </row>
    <row r="94" spans="1:12" x14ac:dyDescent="0.25">
      <c r="A94" s="6"/>
      <c r="B94" s="6"/>
      <c r="C94" s="6"/>
      <c r="D94" s="6"/>
      <c r="E94" s="6"/>
      <c r="F94" s="6"/>
      <c r="G94" s="6"/>
      <c r="H94" s="6"/>
      <c r="I94" s="6"/>
      <c r="J94" s="6"/>
      <c r="K94" s="6"/>
      <c r="L94" s="6"/>
    </row>
    <row r="95" spans="1:12" x14ac:dyDescent="0.25">
      <c r="A95" s="6"/>
      <c r="B95" s="6"/>
      <c r="C95" s="6"/>
      <c r="D95" s="6"/>
      <c r="E95" s="6"/>
      <c r="F95" s="6"/>
      <c r="G95" s="6"/>
      <c r="H95" s="6"/>
      <c r="I95" s="6"/>
      <c r="J95" s="6"/>
      <c r="K95" s="6"/>
      <c r="L95" s="6"/>
    </row>
    <row r="96" spans="1:12" x14ac:dyDescent="0.25">
      <c r="A96" s="6"/>
      <c r="B96" s="6"/>
      <c r="C96" s="6"/>
      <c r="D96" s="6"/>
      <c r="E96" s="6"/>
      <c r="F96" s="6"/>
      <c r="G96" s="6"/>
      <c r="H96" s="6"/>
      <c r="I96" s="6"/>
      <c r="J96" s="6"/>
      <c r="K96" s="6"/>
      <c r="L96" s="6"/>
    </row>
    <row r="97" spans="1:12" x14ac:dyDescent="0.25">
      <c r="A97" s="6"/>
      <c r="B97" s="6"/>
      <c r="C97" s="6"/>
      <c r="D97" s="6"/>
      <c r="E97" s="6"/>
      <c r="F97" s="6"/>
      <c r="G97" s="6"/>
      <c r="H97" s="6"/>
      <c r="I97" s="6"/>
      <c r="J97" s="6"/>
      <c r="K97" s="6"/>
      <c r="L97" s="6"/>
    </row>
    <row r="98" spans="1:12" x14ac:dyDescent="0.25">
      <c r="A98" s="6"/>
      <c r="B98" s="6"/>
      <c r="C98" s="6"/>
      <c r="D98" s="6"/>
      <c r="E98" s="6"/>
      <c r="F98" s="6"/>
      <c r="G98" s="6"/>
      <c r="H98" s="6"/>
      <c r="I98" s="6"/>
      <c r="J98" s="6"/>
      <c r="K98" s="6"/>
      <c r="L98" s="6"/>
    </row>
    <row r="99" spans="1:12" x14ac:dyDescent="0.25">
      <c r="A99" s="6"/>
      <c r="B99" s="6"/>
      <c r="C99" s="6"/>
      <c r="D99" s="6"/>
      <c r="E99" s="6"/>
      <c r="F99" s="6"/>
      <c r="G99" s="6"/>
      <c r="H99" s="6"/>
      <c r="I99" s="6"/>
      <c r="J99" s="6"/>
      <c r="K99" s="6"/>
      <c r="L99" s="6"/>
    </row>
    <row r="100" spans="1:12" x14ac:dyDescent="0.25">
      <c r="A100" s="6"/>
      <c r="B100" s="6"/>
      <c r="C100" s="6"/>
      <c r="D100" s="6"/>
      <c r="E100" s="6"/>
      <c r="F100" s="6"/>
      <c r="G100" s="6"/>
      <c r="H100" s="6"/>
      <c r="I100" s="6"/>
      <c r="J100" s="6"/>
      <c r="K100" s="6"/>
      <c r="L100" s="6"/>
    </row>
    <row r="101" spans="1:12" x14ac:dyDescent="0.25">
      <c r="A101" s="6"/>
      <c r="B101" s="6"/>
      <c r="C101" s="6"/>
      <c r="D101" s="6"/>
      <c r="E101" s="6"/>
      <c r="F101" s="6"/>
      <c r="G101" s="6"/>
      <c r="H101" s="6"/>
      <c r="I101" s="6"/>
      <c r="J101" s="6"/>
      <c r="K101" s="6"/>
      <c r="L101" s="6"/>
    </row>
    <row r="102" spans="1:12" x14ac:dyDescent="0.25">
      <c r="A102" s="6"/>
      <c r="B102" s="6"/>
      <c r="C102" s="6"/>
      <c r="D102" s="6"/>
      <c r="E102" s="6"/>
      <c r="F102" s="6"/>
      <c r="G102" s="6"/>
      <c r="H102" s="6"/>
      <c r="I102" s="6"/>
      <c r="J102" s="6"/>
      <c r="K102" s="6"/>
      <c r="L102" s="6"/>
    </row>
    <row r="103" spans="1:12" x14ac:dyDescent="0.25">
      <c r="A103" s="6"/>
      <c r="B103" s="6"/>
      <c r="C103" s="6"/>
      <c r="D103" s="6"/>
      <c r="E103" s="6"/>
      <c r="F103" s="6"/>
      <c r="G103" s="6"/>
      <c r="H103" s="6"/>
      <c r="I103" s="6"/>
      <c r="J103" s="6"/>
      <c r="K103" s="6"/>
      <c r="L103" s="6"/>
    </row>
    <row r="104" spans="1:12" x14ac:dyDescent="0.25">
      <c r="A104" s="6"/>
      <c r="B104" s="6"/>
      <c r="C104" s="6"/>
      <c r="D104" s="6"/>
      <c r="E104" s="6"/>
      <c r="F104" s="6"/>
      <c r="G104" s="6"/>
      <c r="H104" s="6"/>
      <c r="I104" s="6"/>
      <c r="J104" s="6"/>
      <c r="K104" s="6"/>
      <c r="L104" s="6"/>
    </row>
    <row r="105" spans="1:12" x14ac:dyDescent="0.25">
      <c r="A105" s="6"/>
      <c r="B105" s="6"/>
      <c r="C105" s="6"/>
      <c r="D105" s="6"/>
      <c r="E105" s="6"/>
      <c r="F105" s="6"/>
      <c r="G105" s="6"/>
      <c r="H105" s="6"/>
      <c r="I105" s="6"/>
      <c r="J105" s="6"/>
      <c r="K105" s="6"/>
      <c r="L105" s="6"/>
    </row>
    <row r="106" spans="1:12" x14ac:dyDescent="0.25">
      <c r="A106" s="6"/>
      <c r="B106" s="6"/>
      <c r="C106" s="6"/>
      <c r="D106" s="6"/>
      <c r="E106" s="6"/>
      <c r="F106" s="6"/>
      <c r="G106" s="6"/>
      <c r="H106" s="6"/>
      <c r="I106" s="6"/>
      <c r="J106" s="6"/>
      <c r="K106" s="6"/>
      <c r="L106" s="6"/>
    </row>
    <row r="107" spans="1:12" x14ac:dyDescent="0.25">
      <c r="A107" s="6"/>
      <c r="B107" s="6"/>
      <c r="C107" s="6"/>
      <c r="D107" s="6"/>
      <c r="E107" s="6"/>
      <c r="F107" s="6"/>
      <c r="G107" s="6"/>
      <c r="H107" s="6"/>
      <c r="I107" s="6"/>
      <c r="J107" s="6"/>
      <c r="K107" s="6"/>
      <c r="L107" s="6"/>
    </row>
    <row r="108" spans="1:12" x14ac:dyDescent="0.25">
      <c r="A108" s="6"/>
      <c r="B108" s="6"/>
      <c r="C108" s="6"/>
      <c r="D108" s="6"/>
      <c r="E108" s="6"/>
      <c r="F108" s="6"/>
      <c r="G108" s="6"/>
      <c r="H108" s="6"/>
      <c r="I108" s="6"/>
      <c r="J108" s="6"/>
      <c r="K108" s="6"/>
      <c r="L108" s="6"/>
    </row>
    <row r="109" spans="1:12" x14ac:dyDescent="0.25">
      <c r="A109" s="6"/>
      <c r="B109" s="6"/>
      <c r="C109" s="6"/>
      <c r="D109" s="6"/>
      <c r="E109" s="6"/>
      <c r="F109" s="6"/>
      <c r="G109" s="6"/>
      <c r="H109" s="6"/>
      <c r="I109" s="6"/>
      <c r="J109" s="6"/>
      <c r="K109" s="6"/>
      <c r="L109" s="6"/>
    </row>
    <row r="110" spans="1:12" x14ac:dyDescent="0.25">
      <c r="A110" s="6"/>
      <c r="B110" s="6"/>
      <c r="C110" s="6"/>
      <c r="D110" s="6"/>
      <c r="E110" s="6"/>
      <c r="F110" s="6"/>
      <c r="G110" s="6"/>
      <c r="H110" s="6"/>
      <c r="I110" s="6"/>
      <c r="J110" s="6"/>
      <c r="K110" s="6"/>
      <c r="L110" s="6"/>
    </row>
    <row r="111" spans="1:12" x14ac:dyDescent="0.25">
      <c r="A111" s="6"/>
      <c r="B111" s="6"/>
      <c r="C111" s="6"/>
      <c r="D111" s="6"/>
      <c r="E111" s="6"/>
      <c r="F111" s="6"/>
      <c r="G111" s="6"/>
      <c r="H111" s="6"/>
      <c r="I111" s="6"/>
      <c r="J111" s="6"/>
      <c r="K111" s="6"/>
      <c r="L111" s="6"/>
    </row>
    <row r="112" spans="1:12" x14ac:dyDescent="0.25">
      <c r="A112" s="6"/>
      <c r="B112" s="6"/>
      <c r="C112" s="6"/>
      <c r="D112" s="6"/>
      <c r="E112" s="6"/>
      <c r="F112" s="6"/>
      <c r="G112" s="6"/>
      <c r="H112" s="6"/>
      <c r="I112" s="6"/>
      <c r="J112" s="6"/>
      <c r="K112" s="6"/>
      <c r="L112" s="6"/>
    </row>
    <row r="113" spans="1:12" x14ac:dyDescent="0.25">
      <c r="A113" s="6"/>
      <c r="B113" s="6"/>
      <c r="C113" s="6"/>
      <c r="D113" s="6"/>
      <c r="E113" s="6"/>
      <c r="F113" s="6"/>
      <c r="G113" s="6"/>
      <c r="H113" s="6"/>
      <c r="I113" s="6"/>
      <c r="J113" s="6"/>
      <c r="K113" s="6"/>
      <c r="L113" s="6"/>
    </row>
    <row r="114" spans="1:12" x14ac:dyDescent="0.25">
      <c r="A114" s="6"/>
      <c r="B114" s="6"/>
      <c r="C114" s="6"/>
      <c r="D114" s="6"/>
      <c r="E114" s="6"/>
      <c r="F114" s="6"/>
      <c r="G114" s="6"/>
      <c r="H114" s="6"/>
      <c r="I114" s="6"/>
      <c r="J114" s="6"/>
      <c r="K114" s="6"/>
      <c r="L114" s="6"/>
    </row>
    <row r="115" spans="1:12" x14ac:dyDescent="0.25">
      <c r="A115" s="6"/>
      <c r="B115" s="6"/>
      <c r="C115" s="6"/>
      <c r="D115" s="6"/>
      <c r="E115" s="6"/>
      <c r="F115" s="6"/>
      <c r="G115" s="6"/>
      <c r="H115" s="6"/>
      <c r="I115" s="6"/>
      <c r="J115" s="6"/>
      <c r="K115" s="6"/>
      <c r="L115" s="6"/>
    </row>
    <row r="116" spans="1:12" x14ac:dyDescent="0.25">
      <c r="A116" s="6"/>
      <c r="B116" s="6"/>
      <c r="C116" s="6"/>
      <c r="D116" s="6"/>
      <c r="E116" s="6"/>
      <c r="F116" s="6"/>
      <c r="G116" s="6"/>
      <c r="H116" s="6"/>
      <c r="I116" s="6"/>
      <c r="J116" s="6"/>
      <c r="K116" s="6"/>
      <c r="L116" s="6"/>
    </row>
    <row r="117" spans="1:12" x14ac:dyDescent="0.25">
      <c r="A117" s="6"/>
      <c r="B117" s="6"/>
      <c r="C117" s="6"/>
      <c r="D117" s="6"/>
      <c r="E117" s="6"/>
      <c r="F117" s="6"/>
      <c r="G117" s="6"/>
      <c r="H117" s="6"/>
      <c r="I117" s="6"/>
      <c r="J117" s="6"/>
      <c r="K117" s="6"/>
      <c r="L117" s="6"/>
    </row>
    <row r="118" spans="1:12" x14ac:dyDescent="0.25">
      <c r="A118" s="6"/>
      <c r="B118" s="6"/>
      <c r="C118" s="6"/>
      <c r="D118" s="6"/>
      <c r="E118" s="6"/>
      <c r="F118" s="6"/>
      <c r="G118" s="6"/>
      <c r="H118" s="6"/>
      <c r="I118" s="6"/>
      <c r="J118" s="6"/>
      <c r="K118" s="6"/>
      <c r="L118" s="6"/>
    </row>
    <row r="119" spans="1:12" x14ac:dyDescent="0.25">
      <c r="A119" s="6"/>
      <c r="B119" s="6"/>
      <c r="C119" s="6"/>
      <c r="D119" s="6"/>
      <c r="E119" s="6"/>
      <c r="F119" s="6"/>
      <c r="G119" s="6"/>
      <c r="H119" s="6"/>
      <c r="I119" s="6"/>
      <c r="J119" s="6"/>
      <c r="K119" s="6"/>
      <c r="L119" s="6"/>
    </row>
    <row r="120" spans="1:12" x14ac:dyDescent="0.25">
      <c r="A120" s="6"/>
      <c r="B120" s="6"/>
      <c r="C120" s="6"/>
      <c r="D120" s="6"/>
      <c r="E120" s="6"/>
      <c r="F120" s="6"/>
      <c r="G120" s="6"/>
      <c r="H120" s="6"/>
      <c r="I120" s="6"/>
      <c r="J120" s="6"/>
      <c r="K120" s="6"/>
      <c r="L120" s="6"/>
    </row>
    <row r="121" spans="1:12" x14ac:dyDescent="0.25">
      <c r="A121" s="6"/>
      <c r="B121" s="6"/>
      <c r="C121" s="6"/>
      <c r="D121" s="6"/>
      <c r="E121" s="6"/>
      <c r="F121" s="6"/>
      <c r="G121" s="6"/>
      <c r="H121" s="6"/>
      <c r="I121" s="6"/>
      <c r="J121" s="6"/>
      <c r="K121" s="6"/>
      <c r="L121" s="6"/>
    </row>
    <row r="122" spans="1:12" x14ac:dyDescent="0.25">
      <c r="A122" s="6"/>
      <c r="B122" s="6"/>
      <c r="C122" s="6"/>
      <c r="D122" s="6"/>
      <c r="E122" s="6"/>
      <c r="F122" s="6"/>
      <c r="G122" s="6"/>
      <c r="H122" s="6"/>
      <c r="I122" s="6"/>
      <c r="J122" s="6"/>
      <c r="K122" s="6"/>
      <c r="L122" s="6"/>
    </row>
    <row r="123" spans="1:12" x14ac:dyDescent="0.25">
      <c r="A123" s="6"/>
      <c r="B123" s="6"/>
      <c r="C123" s="6"/>
      <c r="D123" s="6"/>
      <c r="E123" s="6"/>
      <c r="F123" s="6"/>
      <c r="G123" s="6"/>
      <c r="H123" s="6"/>
      <c r="I123" s="6"/>
      <c r="J123" s="6"/>
      <c r="K123" s="6"/>
      <c r="L123" s="6"/>
    </row>
    <row r="124" spans="1:12" x14ac:dyDescent="0.25">
      <c r="A124" s="6"/>
      <c r="B124" s="6"/>
      <c r="C124" s="6"/>
      <c r="D124" s="6"/>
      <c r="E124" s="6"/>
      <c r="F124" s="6"/>
      <c r="G124" s="6"/>
      <c r="H124" s="6"/>
      <c r="I124" s="6"/>
      <c r="J124" s="6"/>
      <c r="K124" s="6"/>
      <c r="L124" s="6"/>
    </row>
    <row r="125" spans="1:12" x14ac:dyDescent="0.25">
      <c r="A125" s="6"/>
      <c r="B125" s="6"/>
      <c r="C125" s="6"/>
      <c r="D125" s="6"/>
      <c r="E125" s="6"/>
      <c r="F125" s="6"/>
      <c r="G125" s="6"/>
      <c r="H125" s="6"/>
      <c r="I125" s="6"/>
      <c r="J125" s="6"/>
      <c r="K125" s="6"/>
      <c r="L125" s="6"/>
    </row>
    <row r="126" spans="1:12" x14ac:dyDescent="0.25">
      <c r="A126" s="6"/>
      <c r="B126" s="6"/>
      <c r="C126" s="6"/>
      <c r="D126" s="6"/>
      <c r="E126" s="6"/>
      <c r="F126" s="6"/>
      <c r="G126" s="6"/>
      <c r="H126" s="6"/>
      <c r="I126" s="6"/>
      <c r="J126" s="6"/>
      <c r="K126" s="6"/>
      <c r="L126" s="6"/>
    </row>
    <row r="127" spans="1:12" x14ac:dyDescent="0.25">
      <c r="A127" s="6"/>
      <c r="B127" s="6"/>
      <c r="C127" s="6"/>
      <c r="D127" s="6"/>
      <c r="E127" s="6"/>
      <c r="F127" s="6"/>
      <c r="G127" s="6"/>
      <c r="H127" s="6"/>
      <c r="I127" s="6"/>
      <c r="J127" s="6"/>
      <c r="K127" s="6"/>
      <c r="L127" s="6"/>
    </row>
    <row r="128" spans="1:12" x14ac:dyDescent="0.25">
      <c r="A128" s="6"/>
      <c r="B128" s="6"/>
      <c r="C128" s="6"/>
      <c r="D128" s="6"/>
      <c r="E128" s="6"/>
      <c r="F128" s="6"/>
      <c r="G128" s="6"/>
      <c r="H128" s="6"/>
      <c r="I128" s="6"/>
      <c r="J128" s="6"/>
      <c r="K128" s="6"/>
      <c r="L128" s="6"/>
    </row>
  </sheetData>
  <mergeCells count="3">
    <mergeCell ref="A6:K6"/>
    <mergeCell ref="A7:K7"/>
    <mergeCell ref="A5:K5"/>
  </mergeCells>
  <pageMargins left="0.2" right="0.2" top="0.25" bottom="0.25" header="0.3" footer="0.3"/>
  <pageSetup paperSize="5" scale="84" orientation="landscape" r:id="rId1"/>
  <headerFooter>
    <oddFooter>&amp;F</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4999-3CBF-472A-8269-76C97F2C4120}">
  <sheetPr>
    <tabColor rgb="FF92D050"/>
    <pageSetUpPr fitToPage="1"/>
  </sheetPr>
  <dimension ref="A1:L100"/>
  <sheetViews>
    <sheetView workbookViewId="0"/>
  </sheetViews>
  <sheetFormatPr defaultColWidth="9.109375" defaultRowHeight="13.2" outlineLevelRow="1" x14ac:dyDescent="0.25"/>
  <cols>
    <col min="1" max="1" width="32.109375" style="8" customWidth="1"/>
    <col min="2" max="2" width="41.109375" style="8" customWidth="1"/>
    <col min="3" max="3" width="18" style="8" customWidth="1"/>
    <col min="4" max="4" width="18.33203125" style="8" customWidth="1"/>
    <col min="5" max="5" width="12" style="8" customWidth="1"/>
    <col min="6" max="6" width="16.33203125" style="8" customWidth="1"/>
    <col min="7" max="7" width="16.109375" style="8" customWidth="1"/>
    <col min="8" max="8" width="12.6640625" style="8" customWidth="1"/>
    <col min="9" max="9" width="1.5546875" style="8" customWidth="1"/>
    <col min="10" max="256" width="9.109375" style="8"/>
    <col min="257" max="257" width="32.109375" style="8" customWidth="1"/>
    <col min="258" max="258" width="41.109375" style="8" customWidth="1"/>
    <col min="259" max="259" width="18" style="8" customWidth="1"/>
    <col min="260" max="260" width="18.6640625" style="8" customWidth="1"/>
    <col min="261" max="261" width="15.44140625" style="8" customWidth="1"/>
    <col min="262" max="262" width="15.88671875" style="8" customWidth="1"/>
    <col min="263" max="263" width="16.109375" style="8" customWidth="1"/>
    <col min="264" max="264" width="12.6640625" style="8" customWidth="1"/>
    <col min="265" max="265" width="1.5546875" style="8" customWidth="1"/>
    <col min="266" max="512" width="9.109375" style="8"/>
    <col min="513" max="513" width="32.109375" style="8" customWidth="1"/>
    <col min="514" max="514" width="41.109375" style="8" customWidth="1"/>
    <col min="515" max="515" width="18" style="8" customWidth="1"/>
    <col min="516" max="516" width="18.6640625" style="8" customWidth="1"/>
    <col min="517" max="517" width="15.44140625" style="8" customWidth="1"/>
    <col min="518" max="518" width="15.88671875" style="8" customWidth="1"/>
    <col min="519" max="519" width="16.109375" style="8" customWidth="1"/>
    <col min="520" max="520" width="12.6640625" style="8" customWidth="1"/>
    <col min="521" max="521" width="1.5546875" style="8" customWidth="1"/>
    <col min="522" max="768" width="9.109375" style="8"/>
    <col min="769" max="769" width="32.109375" style="8" customWidth="1"/>
    <col min="770" max="770" width="41.109375" style="8" customWidth="1"/>
    <col min="771" max="771" width="18" style="8" customWidth="1"/>
    <col min="772" max="772" width="18.6640625" style="8" customWidth="1"/>
    <col min="773" max="773" width="15.44140625" style="8" customWidth="1"/>
    <col min="774" max="774" width="15.88671875" style="8" customWidth="1"/>
    <col min="775" max="775" width="16.109375" style="8" customWidth="1"/>
    <col min="776" max="776" width="12.6640625" style="8" customWidth="1"/>
    <col min="777" max="777" width="1.5546875" style="8" customWidth="1"/>
    <col min="778" max="1024" width="9.109375" style="8"/>
    <col min="1025" max="1025" width="32.109375" style="8" customWidth="1"/>
    <col min="1026" max="1026" width="41.109375" style="8" customWidth="1"/>
    <col min="1027" max="1027" width="18" style="8" customWidth="1"/>
    <col min="1028" max="1028" width="18.6640625" style="8" customWidth="1"/>
    <col min="1029" max="1029" width="15.44140625" style="8" customWidth="1"/>
    <col min="1030" max="1030" width="15.88671875" style="8" customWidth="1"/>
    <col min="1031" max="1031" width="16.109375" style="8" customWidth="1"/>
    <col min="1032" max="1032" width="12.6640625" style="8" customWidth="1"/>
    <col min="1033" max="1033" width="1.5546875" style="8" customWidth="1"/>
    <col min="1034" max="1280" width="9.109375" style="8"/>
    <col min="1281" max="1281" width="32.109375" style="8" customWidth="1"/>
    <col min="1282" max="1282" width="41.109375" style="8" customWidth="1"/>
    <col min="1283" max="1283" width="18" style="8" customWidth="1"/>
    <col min="1284" max="1284" width="18.6640625" style="8" customWidth="1"/>
    <col min="1285" max="1285" width="15.44140625" style="8" customWidth="1"/>
    <col min="1286" max="1286" width="15.88671875" style="8" customWidth="1"/>
    <col min="1287" max="1287" width="16.109375" style="8" customWidth="1"/>
    <col min="1288" max="1288" width="12.6640625" style="8" customWidth="1"/>
    <col min="1289" max="1289" width="1.5546875" style="8" customWidth="1"/>
    <col min="1290" max="1536" width="9.109375" style="8"/>
    <col min="1537" max="1537" width="32.109375" style="8" customWidth="1"/>
    <col min="1538" max="1538" width="41.109375" style="8" customWidth="1"/>
    <col min="1539" max="1539" width="18" style="8" customWidth="1"/>
    <col min="1540" max="1540" width="18.6640625" style="8" customWidth="1"/>
    <col min="1541" max="1541" width="15.44140625" style="8" customWidth="1"/>
    <col min="1542" max="1542" width="15.88671875" style="8" customWidth="1"/>
    <col min="1543" max="1543" width="16.109375" style="8" customWidth="1"/>
    <col min="1544" max="1544" width="12.6640625" style="8" customWidth="1"/>
    <col min="1545" max="1545" width="1.5546875" style="8" customWidth="1"/>
    <col min="1546" max="1792" width="9.109375" style="8"/>
    <col min="1793" max="1793" width="32.109375" style="8" customWidth="1"/>
    <col min="1794" max="1794" width="41.109375" style="8" customWidth="1"/>
    <col min="1795" max="1795" width="18" style="8" customWidth="1"/>
    <col min="1796" max="1796" width="18.6640625" style="8" customWidth="1"/>
    <col min="1797" max="1797" width="15.44140625" style="8" customWidth="1"/>
    <col min="1798" max="1798" width="15.88671875" style="8" customWidth="1"/>
    <col min="1799" max="1799" width="16.109375" style="8" customWidth="1"/>
    <col min="1800" max="1800" width="12.6640625" style="8" customWidth="1"/>
    <col min="1801" max="1801" width="1.5546875" style="8" customWidth="1"/>
    <col min="1802" max="2048" width="9.109375" style="8"/>
    <col min="2049" max="2049" width="32.109375" style="8" customWidth="1"/>
    <col min="2050" max="2050" width="41.109375" style="8" customWidth="1"/>
    <col min="2051" max="2051" width="18" style="8" customWidth="1"/>
    <col min="2052" max="2052" width="18.6640625" style="8" customWidth="1"/>
    <col min="2053" max="2053" width="15.44140625" style="8" customWidth="1"/>
    <col min="2054" max="2054" width="15.88671875" style="8" customWidth="1"/>
    <col min="2055" max="2055" width="16.109375" style="8" customWidth="1"/>
    <col min="2056" max="2056" width="12.6640625" style="8" customWidth="1"/>
    <col min="2057" max="2057" width="1.5546875" style="8" customWidth="1"/>
    <col min="2058" max="2304" width="9.109375" style="8"/>
    <col min="2305" max="2305" width="32.109375" style="8" customWidth="1"/>
    <col min="2306" max="2306" width="41.109375" style="8" customWidth="1"/>
    <col min="2307" max="2307" width="18" style="8" customWidth="1"/>
    <col min="2308" max="2308" width="18.6640625" style="8" customWidth="1"/>
    <col min="2309" max="2309" width="15.44140625" style="8" customWidth="1"/>
    <col min="2310" max="2310" width="15.88671875" style="8" customWidth="1"/>
    <col min="2311" max="2311" width="16.109375" style="8" customWidth="1"/>
    <col min="2312" max="2312" width="12.6640625" style="8" customWidth="1"/>
    <col min="2313" max="2313" width="1.5546875" style="8" customWidth="1"/>
    <col min="2314" max="2560" width="9.109375" style="8"/>
    <col min="2561" max="2561" width="32.109375" style="8" customWidth="1"/>
    <col min="2562" max="2562" width="41.109375" style="8" customWidth="1"/>
    <col min="2563" max="2563" width="18" style="8" customWidth="1"/>
    <col min="2564" max="2564" width="18.6640625" style="8" customWidth="1"/>
    <col min="2565" max="2565" width="15.44140625" style="8" customWidth="1"/>
    <col min="2566" max="2566" width="15.88671875" style="8" customWidth="1"/>
    <col min="2567" max="2567" width="16.109375" style="8" customWidth="1"/>
    <col min="2568" max="2568" width="12.6640625" style="8" customWidth="1"/>
    <col min="2569" max="2569" width="1.5546875" style="8" customWidth="1"/>
    <col min="2570" max="2816" width="9.109375" style="8"/>
    <col min="2817" max="2817" width="32.109375" style="8" customWidth="1"/>
    <col min="2818" max="2818" width="41.109375" style="8" customWidth="1"/>
    <col min="2819" max="2819" width="18" style="8" customWidth="1"/>
    <col min="2820" max="2820" width="18.6640625" style="8" customWidth="1"/>
    <col min="2821" max="2821" width="15.44140625" style="8" customWidth="1"/>
    <col min="2822" max="2822" width="15.88671875" style="8" customWidth="1"/>
    <col min="2823" max="2823" width="16.109375" style="8" customWidth="1"/>
    <col min="2824" max="2824" width="12.6640625" style="8" customWidth="1"/>
    <col min="2825" max="2825" width="1.5546875" style="8" customWidth="1"/>
    <col min="2826" max="3072" width="9.109375" style="8"/>
    <col min="3073" max="3073" width="32.109375" style="8" customWidth="1"/>
    <col min="3074" max="3074" width="41.109375" style="8" customWidth="1"/>
    <col min="3075" max="3075" width="18" style="8" customWidth="1"/>
    <col min="3076" max="3076" width="18.6640625" style="8" customWidth="1"/>
    <col min="3077" max="3077" width="15.44140625" style="8" customWidth="1"/>
    <col min="3078" max="3078" width="15.88671875" style="8" customWidth="1"/>
    <col min="3079" max="3079" width="16.109375" style="8" customWidth="1"/>
    <col min="3080" max="3080" width="12.6640625" style="8" customWidth="1"/>
    <col min="3081" max="3081" width="1.5546875" style="8" customWidth="1"/>
    <col min="3082" max="3328" width="9.109375" style="8"/>
    <col min="3329" max="3329" width="32.109375" style="8" customWidth="1"/>
    <col min="3330" max="3330" width="41.109375" style="8" customWidth="1"/>
    <col min="3331" max="3331" width="18" style="8" customWidth="1"/>
    <col min="3332" max="3332" width="18.6640625" style="8" customWidth="1"/>
    <col min="3333" max="3333" width="15.44140625" style="8" customWidth="1"/>
    <col min="3334" max="3334" width="15.88671875" style="8" customWidth="1"/>
    <col min="3335" max="3335" width="16.109375" style="8" customWidth="1"/>
    <col min="3336" max="3336" width="12.6640625" style="8" customWidth="1"/>
    <col min="3337" max="3337" width="1.5546875" style="8" customWidth="1"/>
    <col min="3338" max="3584" width="9.109375" style="8"/>
    <col min="3585" max="3585" width="32.109375" style="8" customWidth="1"/>
    <col min="3586" max="3586" width="41.109375" style="8" customWidth="1"/>
    <col min="3587" max="3587" width="18" style="8" customWidth="1"/>
    <col min="3588" max="3588" width="18.6640625" style="8" customWidth="1"/>
    <col min="3589" max="3589" width="15.44140625" style="8" customWidth="1"/>
    <col min="3590" max="3590" width="15.88671875" style="8" customWidth="1"/>
    <col min="3591" max="3591" width="16.109375" style="8" customWidth="1"/>
    <col min="3592" max="3592" width="12.6640625" style="8" customWidth="1"/>
    <col min="3593" max="3593" width="1.5546875" style="8" customWidth="1"/>
    <col min="3594" max="3840" width="9.109375" style="8"/>
    <col min="3841" max="3841" width="32.109375" style="8" customWidth="1"/>
    <col min="3842" max="3842" width="41.109375" style="8" customWidth="1"/>
    <col min="3843" max="3843" width="18" style="8" customWidth="1"/>
    <col min="3844" max="3844" width="18.6640625" style="8" customWidth="1"/>
    <col min="3845" max="3845" width="15.44140625" style="8" customWidth="1"/>
    <col min="3846" max="3846" width="15.88671875" style="8" customWidth="1"/>
    <col min="3847" max="3847" width="16.109375" style="8" customWidth="1"/>
    <col min="3848" max="3848" width="12.6640625" style="8" customWidth="1"/>
    <col min="3849" max="3849" width="1.5546875" style="8" customWidth="1"/>
    <col min="3850" max="4096" width="9.109375" style="8"/>
    <col min="4097" max="4097" width="32.109375" style="8" customWidth="1"/>
    <col min="4098" max="4098" width="41.109375" style="8" customWidth="1"/>
    <col min="4099" max="4099" width="18" style="8" customWidth="1"/>
    <col min="4100" max="4100" width="18.6640625" style="8" customWidth="1"/>
    <col min="4101" max="4101" width="15.44140625" style="8" customWidth="1"/>
    <col min="4102" max="4102" width="15.88671875" style="8" customWidth="1"/>
    <col min="4103" max="4103" width="16.109375" style="8" customWidth="1"/>
    <col min="4104" max="4104" width="12.6640625" style="8" customWidth="1"/>
    <col min="4105" max="4105" width="1.5546875" style="8" customWidth="1"/>
    <col min="4106" max="4352" width="9.109375" style="8"/>
    <col min="4353" max="4353" width="32.109375" style="8" customWidth="1"/>
    <col min="4354" max="4354" width="41.109375" style="8" customWidth="1"/>
    <col min="4355" max="4355" width="18" style="8" customWidth="1"/>
    <col min="4356" max="4356" width="18.6640625" style="8" customWidth="1"/>
    <col min="4357" max="4357" width="15.44140625" style="8" customWidth="1"/>
    <col min="4358" max="4358" width="15.88671875" style="8" customWidth="1"/>
    <col min="4359" max="4359" width="16.109375" style="8" customWidth="1"/>
    <col min="4360" max="4360" width="12.6640625" style="8" customWidth="1"/>
    <col min="4361" max="4361" width="1.5546875" style="8" customWidth="1"/>
    <col min="4362" max="4608" width="9.109375" style="8"/>
    <col min="4609" max="4609" width="32.109375" style="8" customWidth="1"/>
    <col min="4610" max="4610" width="41.109375" style="8" customWidth="1"/>
    <col min="4611" max="4611" width="18" style="8" customWidth="1"/>
    <col min="4612" max="4612" width="18.6640625" style="8" customWidth="1"/>
    <col min="4613" max="4613" width="15.44140625" style="8" customWidth="1"/>
    <col min="4614" max="4614" width="15.88671875" style="8" customWidth="1"/>
    <col min="4615" max="4615" width="16.109375" style="8" customWidth="1"/>
    <col min="4616" max="4616" width="12.6640625" style="8" customWidth="1"/>
    <col min="4617" max="4617" width="1.5546875" style="8" customWidth="1"/>
    <col min="4618" max="4864" width="9.109375" style="8"/>
    <col min="4865" max="4865" width="32.109375" style="8" customWidth="1"/>
    <col min="4866" max="4866" width="41.109375" style="8" customWidth="1"/>
    <col min="4867" max="4867" width="18" style="8" customWidth="1"/>
    <col min="4868" max="4868" width="18.6640625" style="8" customWidth="1"/>
    <col min="4869" max="4869" width="15.44140625" style="8" customWidth="1"/>
    <col min="4870" max="4870" width="15.88671875" style="8" customWidth="1"/>
    <col min="4871" max="4871" width="16.109375" style="8" customWidth="1"/>
    <col min="4872" max="4872" width="12.6640625" style="8" customWidth="1"/>
    <col min="4873" max="4873" width="1.5546875" style="8" customWidth="1"/>
    <col min="4874" max="5120" width="9.109375" style="8"/>
    <col min="5121" max="5121" width="32.109375" style="8" customWidth="1"/>
    <col min="5122" max="5122" width="41.109375" style="8" customWidth="1"/>
    <col min="5123" max="5123" width="18" style="8" customWidth="1"/>
    <col min="5124" max="5124" width="18.6640625" style="8" customWidth="1"/>
    <col min="5125" max="5125" width="15.44140625" style="8" customWidth="1"/>
    <col min="5126" max="5126" width="15.88671875" style="8" customWidth="1"/>
    <col min="5127" max="5127" width="16.109375" style="8" customWidth="1"/>
    <col min="5128" max="5128" width="12.6640625" style="8" customWidth="1"/>
    <col min="5129" max="5129" width="1.5546875" style="8" customWidth="1"/>
    <col min="5130" max="5376" width="9.109375" style="8"/>
    <col min="5377" max="5377" width="32.109375" style="8" customWidth="1"/>
    <col min="5378" max="5378" width="41.109375" style="8" customWidth="1"/>
    <col min="5379" max="5379" width="18" style="8" customWidth="1"/>
    <col min="5380" max="5380" width="18.6640625" style="8" customWidth="1"/>
    <col min="5381" max="5381" width="15.44140625" style="8" customWidth="1"/>
    <col min="5382" max="5382" width="15.88671875" style="8" customWidth="1"/>
    <col min="5383" max="5383" width="16.109375" style="8" customWidth="1"/>
    <col min="5384" max="5384" width="12.6640625" style="8" customWidth="1"/>
    <col min="5385" max="5385" width="1.5546875" style="8" customWidth="1"/>
    <col min="5386" max="5632" width="9.109375" style="8"/>
    <col min="5633" max="5633" width="32.109375" style="8" customWidth="1"/>
    <col min="5634" max="5634" width="41.109375" style="8" customWidth="1"/>
    <col min="5635" max="5635" width="18" style="8" customWidth="1"/>
    <col min="5636" max="5636" width="18.6640625" style="8" customWidth="1"/>
    <col min="5637" max="5637" width="15.44140625" style="8" customWidth="1"/>
    <col min="5638" max="5638" width="15.88671875" style="8" customWidth="1"/>
    <col min="5639" max="5639" width="16.109375" style="8" customWidth="1"/>
    <col min="5640" max="5640" width="12.6640625" style="8" customWidth="1"/>
    <col min="5641" max="5641" width="1.5546875" style="8" customWidth="1"/>
    <col min="5642" max="5888" width="9.109375" style="8"/>
    <col min="5889" max="5889" width="32.109375" style="8" customWidth="1"/>
    <col min="5890" max="5890" width="41.109375" style="8" customWidth="1"/>
    <col min="5891" max="5891" width="18" style="8" customWidth="1"/>
    <col min="5892" max="5892" width="18.6640625" style="8" customWidth="1"/>
    <col min="5893" max="5893" width="15.44140625" style="8" customWidth="1"/>
    <col min="5894" max="5894" width="15.88671875" style="8" customWidth="1"/>
    <col min="5895" max="5895" width="16.109375" style="8" customWidth="1"/>
    <col min="5896" max="5896" width="12.6640625" style="8" customWidth="1"/>
    <col min="5897" max="5897" width="1.5546875" style="8" customWidth="1"/>
    <col min="5898" max="6144" width="9.109375" style="8"/>
    <col min="6145" max="6145" width="32.109375" style="8" customWidth="1"/>
    <col min="6146" max="6146" width="41.109375" style="8" customWidth="1"/>
    <col min="6147" max="6147" width="18" style="8" customWidth="1"/>
    <col min="6148" max="6148" width="18.6640625" style="8" customWidth="1"/>
    <col min="6149" max="6149" width="15.44140625" style="8" customWidth="1"/>
    <col min="6150" max="6150" width="15.88671875" style="8" customWidth="1"/>
    <col min="6151" max="6151" width="16.109375" style="8" customWidth="1"/>
    <col min="6152" max="6152" width="12.6640625" style="8" customWidth="1"/>
    <col min="6153" max="6153" width="1.5546875" style="8" customWidth="1"/>
    <col min="6154" max="6400" width="9.109375" style="8"/>
    <col min="6401" max="6401" width="32.109375" style="8" customWidth="1"/>
    <col min="6402" max="6402" width="41.109375" style="8" customWidth="1"/>
    <col min="6403" max="6403" width="18" style="8" customWidth="1"/>
    <col min="6404" max="6404" width="18.6640625" style="8" customWidth="1"/>
    <col min="6405" max="6405" width="15.44140625" style="8" customWidth="1"/>
    <col min="6406" max="6406" width="15.88671875" style="8" customWidth="1"/>
    <col min="6407" max="6407" width="16.109375" style="8" customWidth="1"/>
    <col min="6408" max="6408" width="12.6640625" style="8" customWidth="1"/>
    <col min="6409" max="6409" width="1.5546875" style="8" customWidth="1"/>
    <col min="6410" max="6656" width="9.109375" style="8"/>
    <col min="6657" max="6657" width="32.109375" style="8" customWidth="1"/>
    <col min="6658" max="6658" width="41.109375" style="8" customWidth="1"/>
    <col min="6659" max="6659" width="18" style="8" customWidth="1"/>
    <col min="6660" max="6660" width="18.6640625" style="8" customWidth="1"/>
    <col min="6661" max="6661" width="15.44140625" style="8" customWidth="1"/>
    <col min="6662" max="6662" width="15.88671875" style="8" customWidth="1"/>
    <col min="6663" max="6663" width="16.109375" style="8" customWidth="1"/>
    <col min="6664" max="6664" width="12.6640625" style="8" customWidth="1"/>
    <col min="6665" max="6665" width="1.5546875" style="8" customWidth="1"/>
    <col min="6666" max="6912" width="9.109375" style="8"/>
    <col min="6913" max="6913" width="32.109375" style="8" customWidth="1"/>
    <col min="6914" max="6914" width="41.109375" style="8" customWidth="1"/>
    <col min="6915" max="6915" width="18" style="8" customWidth="1"/>
    <col min="6916" max="6916" width="18.6640625" style="8" customWidth="1"/>
    <col min="6917" max="6917" width="15.44140625" style="8" customWidth="1"/>
    <col min="6918" max="6918" width="15.88671875" style="8" customWidth="1"/>
    <col min="6919" max="6919" width="16.109375" style="8" customWidth="1"/>
    <col min="6920" max="6920" width="12.6640625" style="8" customWidth="1"/>
    <col min="6921" max="6921" width="1.5546875" style="8" customWidth="1"/>
    <col min="6922" max="7168" width="9.109375" style="8"/>
    <col min="7169" max="7169" width="32.109375" style="8" customWidth="1"/>
    <col min="7170" max="7170" width="41.109375" style="8" customWidth="1"/>
    <col min="7171" max="7171" width="18" style="8" customWidth="1"/>
    <col min="7172" max="7172" width="18.6640625" style="8" customWidth="1"/>
    <col min="7173" max="7173" width="15.44140625" style="8" customWidth="1"/>
    <col min="7174" max="7174" width="15.88671875" style="8" customWidth="1"/>
    <col min="7175" max="7175" width="16.109375" style="8" customWidth="1"/>
    <col min="7176" max="7176" width="12.6640625" style="8" customWidth="1"/>
    <col min="7177" max="7177" width="1.5546875" style="8" customWidth="1"/>
    <col min="7178" max="7424" width="9.109375" style="8"/>
    <col min="7425" max="7425" width="32.109375" style="8" customWidth="1"/>
    <col min="7426" max="7426" width="41.109375" style="8" customWidth="1"/>
    <col min="7427" max="7427" width="18" style="8" customWidth="1"/>
    <col min="7428" max="7428" width="18.6640625" style="8" customWidth="1"/>
    <col min="7429" max="7429" width="15.44140625" style="8" customWidth="1"/>
    <col min="7430" max="7430" width="15.88671875" style="8" customWidth="1"/>
    <col min="7431" max="7431" width="16.109375" style="8" customWidth="1"/>
    <col min="7432" max="7432" width="12.6640625" style="8" customWidth="1"/>
    <col min="7433" max="7433" width="1.5546875" style="8" customWidth="1"/>
    <col min="7434" max="7680" width="9.109375" style="8"/>
    <col min="7681" max="7681" width="32.109375" style="8" customWidth="1"/>
    <col min="7682" max="7682" width="41.109375" style="8" customWidth="1"/>
    <col min="7683" max="7683" width="18" style="8" customWidth="1"/>
    <col min="7684" max="7684" width="18.6640625" style="8" customWidth="1"/>
    <col min="7685" max="7685" width="15.44140625" style="8" customWidth="1"/>
    <col min="7686" max="7686" width="15.88671875" style="8" customWidth="1"/>
    <col min="7687" max="7687" width="16.109375" style="8" customWidth="1"/>
    <col min="7688" max="7688" width="12.6640625" style="8" customWidth="1"/>
    <col min="7689" max="7689" width="1.5546875" style="8" customWidth="1"/>
    <col min="7690" max="7936" width="9.109375" style="8"/>
    <col min="7937" max="7937" width="32.109375" style="8" customWidth="1"/>
    <col min="7938" max="7938" width="41.109375" style="8" customWidth="1"/>
    <col min="7939" max="7939" width="18" style="8" customWidth="1"/>
    <col min="7940" max="7940" width="18.6640625" style="8" customWidth="1"/>
    <col min="7941" max="7941" width="15.44140625" style="8" customWidth="1"/>
    <col min="7942" max="7942" width="15.88671875" style="8" customWidth="1"/>
    <col min="7943" max="7943" width="16.109375" style="8" customWidth="1"/>
    <col min="7944" max="7944" width="12.6640625" style="8" customWidth="1"/>
    <col min="7945" max="7945" width="1.5546875" style="8" customWidth="1"/>
    <col min="7946" max="8192" width="9.109375" style="8"/>
    <col min="8193" max="8193" width="32.109375" style="8" customWidth="1"/>
    <col min="8194" max="8194" width="41.109375" style="8" customWidth="1"/>
    <col min="8195" max="8195" width="18" style="8" customWidth="1"/>
    <col min="8196" max="8196" width="18.6640625" style="8" customWidth="1"/>
    <col min="8197" max="8197" width="15.44140625" style="8" customWidth="1"/>
    <col min="8198" max="8198" width="15.88671875" style="8" customWidth="1"/>
    <col min="8199" max="8199" width="16.109375" style="8" customWidth="1"/>
    <col min="8200" max="8200" width="12.6640625" style="8" customWidth="1"/>
    <col min="8201" max="8201" width="1.5546875" style="8" customWidth="1"/>
    <col min="8202" max="8448" width="9.109375" style="8"/>
    <col min="8449" max="8449" width="32.109375" style="8" customWidth="1"/>
    <col min="8450" max="8450" width="41.109375" style="8" customWidth="1"/>
    <col min="8451" max="8451" width="18" style="8" customWidth="1"/>
    <col min="8452" max="8452" width="18.6640625" style="8" customWidth="1"/>
    <col min="8453" max="8453" width="15.44140625" style="8" customWidth="1"/>
    <col min="8454" max="8454" width="15.88671875" style="8" customWidth="1"/>
    <col min="8455" max="8455" width="16.109375" style="8" customWidth="1"/>
    <col min="8456" max="8456" width="12.6640625" style="8" customWidth="1"/>
    <col min="8457" max="8457" width="1.5546875" style="8" customWidth="1"/>
    <col min="8458" max="8704" width="9.109375" style="8"/>
    <col min="8705" max="8705" width="32.109375" style="8" customWidth="1"/>
    <col min="8706" max="8706" width="41.109375" style="8" customWidth="1"/>
    <col min="8707" max="8707" width="18" style="8" customWidth="1"/>
    <col min="8708" max="8708" width="18.6640625" style="8" customWidth="1"/>
    <col min="8709" max="8709" width="15.44140625" style="8" customWidth="1"/>
    <col min="8710" max="8710" width="15.88671875" style="8" customWidth="1"/>
    <col min="8711" max="8711" width="16.109375" style="8" customWidth="1"/>
    <col min="8712" max="8712" width="12.6640625" style="8" customWidth="1"/>
    <col min="8713" max="8713" width="1.5546875" style="8" customWidth="1"/>
    <col min="8714" max="8960" width="9.109375" style="8"/>
    <col min="8961" max="8961" width="32.109375" style="8" customWidth="1"/>
    <col min="8962" max="8962" width="41.109375" style="8" customWidth="1"/>
    <col min="8963" max="8963" width="18" style="8" customWidth="1"/>
    <col min="8964" max="8964" width="18.6640625" style="8" customWidth="1"/>
    <col min="8965" max="8965" width="15.44140625" style="8" customWidth="1"/>
    <col min="8966" max="8966" width="15.88671875" style="8" customWidth="1"/>
    <col min="8967" max="8967" width="16.109375" style="8" customWidth="1"/>
    <col min="8968" max="8968" width="12.6640625" style="8" customWidth="1"/>
    <col min="8969" max="8969" width="1.5546875" style="8" customWidth="1"/>
    <col min="8970" max="9216" width="9.109375" style="8"/>
    <col min="9217" max="9217" width="32.109375" style="8" customWidth="1"/>
    <col min="9218" max="9218" width="41.109375" style="8" customWidth="1"/>
    <col min="9219" max="9219" width="18" style="8" customWidth="1"/>
    <col min="9220" max="9220" width="18.6640625" style="8" customWidth="1"/>
    <col min="9221" max="9221" width="15.44140625" style="8" customWidth="1"/>
    <col min="9222" max="9222" width="15.88671875" style="8" customWidth="1"/>
    <col min="9223" max="9223" width="16.109375" style="8" customWidth="1"/>
    <col min="9224" max="9224" width="12.6640625" style="8" customWidth="1"/>
    <col min="9225" max="9225" width="1.5546875" style="8" customWidth="1"/>
    <col min="9226" max="9472" width="9.109375" style="8"/>
    <col min="9473" max="9473" width="32.109375" style="8" customWidth="1"/>
    <col min="9474" max="9474" width="41.109375" style="8" customWidth="1"/>
    <col min="9475" max="9475" width="18" style="8" customWidth="1"/>
    <col min="9476" max="9476" width="18.6640625" style="8" customWidth="1"/>
    <col min="9477" max="9477" width="15.44140625" style="8" customWidth="1"/>
    <col min="9478" max="9478" width="15.88671875" style="8" customWidth="1"/>
    <col min="9479" max="9479" width="16.109375" style="8" customWidth="1"/>
    <col min="9480" max="9480" width="12.6640625" style="8" customWidth="1"/>
    <col min="9481" max="9481" width="1.5546875" style="8" customWidth="1"/>
    <col min="9482" max="9728" width="9.109375" style="8"/>
    <col min="9729" max="9729" width="32.109375" style="8" customWidth="1"/>
    <col min="9730" max="9730" width="41.109375" style="8" customWidth="1"/>
    <col min="9731" max="9731" width="18" style="8" customWidth="1"/>
    <col min="9732" max="9732" width="18.6640625" style="8" customWidth="1"/>
    <col min="9733" max="9733" width="15.44140625" style="8" customWidth="1"/>
    <col min="9734" max="9734" width="15.88671875" style="8" customWidth="1"/>
    <col min="9735" max="9735" width="16.109375" style="8" customWidth="1"/>
    <col min="9736" max="9736" width="12.6640625" style="8" customWidth="1"/>
    <col min="9737" max="9737" width="1.5546875" style="8" customWidth="1"/>
    <col min="9738" max="9984" width="9.109375" style="8"/>
    <col min="9985" max="9985" width="32.109375" style="8" customWidth="1"/>
    <col min="9986" max="9986" width="41.109375" style="8" customWidth="1"/>
    <col min="9987" max="9987" width="18" style="8" customWidth="1"/>
    <col min="9988" max="9988" width="18.6640625" style="8" customWidth="1"/>
    <col min="9989" max="9989" width="15.44140625" style="8" customWidth="1"/>
    <col min="9990" max="9990" width="15.88671875" style="8" customWidth="1"/>
    <col min="9991" max="9991" width="16.109375" style="8" customWidth="1"/>
    <col min="9992" max="9992" width="12.6640625" style="8" customWidth="1"/>
    <col min="9993" max="9993" width="1.5546875" style="8" customWidth="1"/>
    <col min="9994" max="10240" width="9.109375" style="8"/>
    <col min="10241" max="10241" width="32.109375" style="8" customWidth="1"/>
    <col min="10242" max="10242" width="41.109375" style="8" customWidth="1"/>
    <col min="10243" max="10243" width="18" style="8" customWidth="1"/>
    <col min="10244" max="10244" width="18.6640625" style="8" customWidth="1"/>
    <col min="10245" max="10245" width="15.44140625" style="8" customWidth="1"/>
    <col min="10246" max="10246" width="15.88671875" style="8" customWidth="1"/>
    <col min="10247" max="10247" width="16.109375" style="8" customWidth="1"/>
    <col min="10248" max="10248" width="12.6640625" style="8" customWidth="1"/>
    <col min="10249" max="10249" width="1.5546875" style="8" customWidth="1"/>
    <col min="10250" max="10496" width="9.109375" style="8"/>
    <col min="10497" max="10497" width="32.109375" style="8" customWidth="1"/>
    <col min="10498" max="10498" width="41.109375" style="8" customWidth="1"/>
    <col min="10499" max="10499" width="18" style="8" customWidth="1"/>
    <col min="10500" max="10500" width="18.6640625" style="8" customWidth="1"/>
    <col min="10501" max="10501" width="15.44140625" style="8" customWidth="1"/>
    <col min="10502" max="10502" width="15.88671875" style="8" customWidth="1"/>
    <col min="10503" max="10503" width="16.109375" style="8" customWidth="1"/>
    <col min="10504" max="10504" width="12.6640625" style="8" customWidth="1"/>
    <col min="10505" max="10505" width="1.5546875" style="8" customWidth="1"/>
    <col min="10506" max="10752" width="9.109375" style="8"/>
    <col min="10753" max="10753" width="32.109375" style="8" customWidth="1"/>
    <col min="10754" max="10754" width="41.109375" style="8" customWidth="1"/>
    <col min="10755" max="10755" width="18" style="8" customWidth="1"/>
    <col min="10756" max="10756" width="18.6640625" style="8" customWidth="1"/>
    <col min="10757" max="10757" width="15.44140625" style="8" customWidth="1"/>
    <col min="10758" max="10758" width="15.88671875" style="8" customWidth="1"/>
    <col min="10759" max="10759" width="16.109375" style="8" customWidth="1"/>
    <col min="10760" max="10760" width="12.6640625" style="8" customWidth="1"/>
    <col min="10761" max="10761" width="1.5546875" style="8" customWidth="1"/>
    <col min="10762" max="11008" width="9.109375" style="8"/>
    <col min="11009" max="11009" width="32.109375" style="8" customWidth="1"/>
    <col min="11010" max="11010" width="41.109375" style="8" customWidth="1"/>
    <col min="11011" max="11011" width="18" style="8" customWidth="1"/>
    <col min="11012" max="11012" width="18.6640625" style="8" customWidth="1"/>
    <col min="11013" max="11013" width="15.44140625" style="8" customWidth="1"/>
    <col min="11014" max="11014" width="15.88671875" style="8" customWidth="1"/>
    <col min="11015" max="11015" width="16.109375" style="8" customWidth="1"/>
    <col min="11016" max="11016" width="12.6640625" style="8" customWidth="1"/>
    <col min="11017" max="11017" width="1.5546875" style="8" customWidth="1"/>
    <col min="11018" max="11264" width="9.109375" style="8"/>
    <col min="11265" max="11265" width="32.109375" style="8" customWidth="1"/>
    <col min="11266" max="11266" width="41.109375" style="8" customWidth="1"/>
    <col min="11267" max="11267" width="18" style="8" customWidth="1"/>
    <col min="11268" max="11268" width="18.6640625" style="8" customWidth="1"/>
    <col min="11269" max="11269" width="15.44140625" style="8" customWidth="1"/>
    <col min="11270" max="11270" width="15.88671875" style="8" customWidth="1"/>
    <col min="11271" max="11271" width="16.109375" style="8" customWidth="1"/>
    <col min="11272" max="11272" width="12.6640625" style="8" customWidth="1"/>
    <col min="11273" max="11273" width="1.5546875" style="8" customWidth="1"/>
    <col min="11274" max="11520" width="9.109375" style="8"/>
    <col min="11521" max="11521" width="32.109375" style="8" customWidth="1"/>
    <col min="11522" max="11522" width="41.109375" style="8" customWidth="1"/>
    <col min="11523" max="11523" width="18" style="8" customWidth="1"/>
    <col min="11524" max="11524" width="18.6640625" style="8" customWidth="1"/>
    <col min="11525" max="11525" width="15.44140625" style="8" customWidth="1"/>
    <col min="11526" max="11526" width="15.88671875" style="8" customWidth="1"/>
    <col min="11527" max="11527" width="16.109375" style="8" customWidth="1"/>
    <col min="11528" max="11528" width="12.6640625" style="8" customWidth="1"/>
    <col min="11529" max="11529" width="1.5546875" style="8" customWidth="1"/>
    <col min="11530" max="11776" width="9.109375" style="8"/>
    <col min="11777" max="11777" width="32.109375" style="8" customWidth="1"/>
    <col min="11778" max="11778" width="41.109375" style="8" customWidth="1"/>
    <col min="11779" max="11779" width="18" style="8" customWidth="1"/>
    <col min="11780" max="11780" width="18.6640625" style="8" customWidth="1"/>
    <col min="11781" max="11781" width="15.44140625" style="8" customWidth="1"/>
    <col min="11782" max="11782" width="15.88671875" style="8" customWidth="1"/>
    <col min="11783" max="11783" width="16.109375" style="8" customWidth="1"/>
    <col min="11784" max="11784" width="12.6640625" style="8" customWidth="1"/>
    <col min="11785" max="11785" width="1.5546875" style="8" customWidth="1"/>
    <col min="11786" max="12032" width="9.109375" style="8"/>
    <col min="12033" max="12033" width="32.109375" style="8" customWidth="1"/>
    <col min="12034" max="12034" width="41.109375" style="8" customWidth="1"/>
    <col min="12035" max="12035" width="18" style="8" customWidth="1"/>
    <col min="12036" max="12036" width="18.6640625" style="8" customWidth="1"/>
    <col min="12037" max="12037" width="15.44140625" style="8" customWidth="1"/>
    <col min="12038" max="12038" width="15.88671875" style="8" customWidth="1"/>
    <col min="12039" max="12039" width="16.109375" style="8" customWidth="1"/>
    <col min="12040" max="12040" width="12.6640625" style="8" customWidth="1"/>
    <col min="12041" max="12041" width="1.5546875" style="8" customWidth="1"/>
    <col min="12042" max="12288" width="9.109375" style="8"/>
    <col min="12289" max="12289" width="32.109375" style="8" customWidth="1"/>
    <col min="12290" max="12290" width="41.109375" style="8" customWidth="1"/>
    <col min="12291" max="12291" width="18" style="8" customWidth="1"/>
    <col min="12292" max="12292" width="18.6640625" style="8" customWidth="1"/>
    <col min="12293" max="12293" width="15.44140625" style="8" customWidth="1"/>
    <col min="12294" max="12294" width="15.88671875" style="8" customWidth="1"/>
    <col min="12295" max="12295" width="16.109375" style="8" customWidth="1"/>
    <col min="12296" max="12296" width="12.6640625" style="8" customWidth="1"/>
    <col min="12297" max="12297" width="1.5546875" style="8" customWidth="1"/>
    <col min="12298" max="12544" width="9.109375" style="8"/>
    <col min="12545" max="12545" width="32.109375" style="8" customWidth="1"/>
    <col min="12546" max="12546" width="41.109375" style="8" customWidth="1"/>
    <col min="12547" max="12547" width="18" style="8" customWidth="1"/>
    <col min="12548" max="12548" width="18.6640625" style="8" customWidth="1"/>
    <col min="12549" max="12549" width="15.44140625" style="8" customWidth="1"/>
    <col min="12550" max="12550" width="15.88671875" style="8" customWidth="1"/>
    <col min="12551" max="12551" width="16.109375" style="8" customWidth="1"/>
    <col min="12552" max="12552" width="12.6640625" style="8" customWidth="1"/>
    <col min="12553" max="12553" width="1.5546875" style="8" customWidth="1"/>
    <col min="12554" max="12800" width="9.109375" style="8"/>
    <col min="12801" max="12801" width="32.109375" style="8" customWidth="1"/>
    <col min="12802" max="12802" width="41.109375" style="8" customWidth="1"/>
    <col min="12803" max="12803" width="18" style="8" customWidth="1"/>
    <col min="12804" max="12804" width="18.6640625" style="8" customWidth="1"/>
    <col min="12805" max="12805" width="15.44140625" style="8" customWidth="1"/>
    <col min="12806" max="12806" width="15.88671875" style="8" customWidth="1"/>
    <col min="12807" max="12807" width="16.109375" style="8" customWidth="1"/>
    <col min="12808" max="12808" width="12.6640625" style="8" customWidth="1"/>
    <col min="12809" max="12809" width="1.5546875" style="8" customWidth="1"/>
    <col min="12810" max="13056" width="9.109375" style="8"/>
    <col min="13057" max="13057" width="32.109375" style="8" customWidth="1"/>
    <col min="13058" max="13058" width="41.109375" style="8" customWidth="1"/>
    <col min="13059" max="13059" width="18" style="8" customWidth="1"/>
    <col min="13060" max="13060" width="18.6640625" style="8" customWidth="1"/>
    <col min="13061" max="13061" width="15.44140625" style="8" customWidth="1"/>
    <col min="13062" max="13062" width="15.88671875" style="8" customWidth="1"/>
    <col min="13063" max="13063" width="16.109375" style="8" customWidth="1"/>
    <col min="13064" max="13064" width="12.6640625" style="8" customWidth="1"/>
    <col min="13065" max="13065" width="1.5546875" style="8" customWidth="1"/>
    <col min="13066" max="13312" width="9.109375" style="8"/>
    <col min="13313" max="13313" width="32.109375" style="8" customWidth="1"/>
    <col min="13314" max="13314" width="41.109375" style="8" customWidth="1"/>
    <col min="13315" max="13315" width="18" style="8" customWidth="1"/>
    <col min="13316" max="13316" width="18.6640625" style="8" customWidth="1"/>
    <col min="13317" max="13317" width="15.44140625" style="8" customWidth="1"/>
    <col min="13318" max="13318" width="15.88671875" style="8" customWidth="1"/>
    <col min="13319" max="13319" width="16.109375" style="8" customWidth="1"/>
    <col min="13320" max="13320" width="12.6640625" style="8" customWidth="1"/>
    <col min="13321" max="13321" width="1.5546875" style="8" customWidth="1"/>
    <col min="13322" max="13568" width="9.109375" style="8"/>
    <col min="13569" max="13569" width="32.109375" style="8" customWidth="1"/>
    <col min="13570" max="13570" width="41.109375" style="8" customWidth="1"/>
    <col min="13571" max="13571" width="18" style="8" customWidth="1"/>
    <col min="13572" max="13572" width="18.6640625" style="8" customWidth="1"/>
    <col min="13573" max="13573" width="15.44140625" style="8" customWidth="1"/>
    <col min="13574" max="13574" width="15.88671875" style="8" customWidth="1"/>
    <col min="13575" max="13575" width="16.109375" style="8" customWidth="1"/>
    <col min="13576" max="13576" width="12.6640625" style="8" customWidth="1"/>
    <col min="13577" max="13577" width="1.5546875" style="8" customWidth="1"/>
    <col min="13578" max="13824" width="9.109375" style="8"/>
    <col min="13825" max="13825" width="32.109375" style="8" customWidth="1"/>
    <col min="13826" max="13826" width="41.109375" style="8" customWidth="1"/>
    <col min="13827" max="13827" width="18" style="8" customWidth="1"/>
    <col min="13828" max="13828" width="18.6640625" style="8" customWidth="1"/>
    <col min="13829" max="13829" width="15.44140625" style="8" customWidth="1"/>
    <col min="13830" max="13830" width="15.88671875" style="8" customWidth="1"/>
    <col min="13831" max="13831" width="16.109375" style="8" customWidth="1"/>
    <col min="13832" max="13832" width="12.6640625" style="8" customWidth="1"/>
    <col min="13833" max="13833" width="1.5546875" style="8" customWidth="1"/>
    <col min="13834" max="14080" width="9.109375" style="8"/>
    <col min="14081" max="14081" width="32.109375" style="8" customWidth="1"/>
    <col min="14082" max="14082" width="41.109375" style="8" customWidth="1"/>
    <col min="14083" max="14083" width="18" style="8" customWidth="1"/>
    <col min="14084" max="14084" width="18.6640625" style="8" customWidth="1"/>
    <col min="14085" max="14085" width="15.44140625" style="8" customWidth="1"/>
    <col min="14086" max="14086" width="15.88671875" style="8" customWidth="1"/>
    <col min="14087" max="14087" width="16.109375" style="8" customWidth="1"/>
    <col min="14088" max="14088" width="12.6640625" style="8" customWidth="1"/>
    <col min="14089" max="14089" width="1.5546875" style="8" customWidth="1"/>
    <col min="14090" max="14336" width="9.109375" style="8"/>
    <col min="14337" max="14337" width="32.109375" style="8" customWidth="1"/>
    <col min="14338" max="14338" width="41.109375" style="8" customWidth="1"/>
    <col min="14339" max="14339" width="18" style="8" customWidth="1"/>
    <col min="14340" max="14340" width="18.6640625" style="8" customWidth="1"/>
    <col min="14341" max="14341" width="15.44140625" style="8" customWidth="1"/>
    <col min="14342" max="14342" width="15.88671875" style="8" customWidth="1"/>
    <col min="14343" max="14343" width="16.109375" style="8" customWidth="1"/>
    <col min="14344" max="14344" width="12.6640625" style="8" customWidth="1"/>
    <col min="14345" max="14345" width="1.5546875" style="8" customWidth="1"/>
    <col min="14346" max="14592" width="9.109375" style="8"/>
    <col min="14593" max="14593" width="32.109375" style="8" customWidth="1"/>
    <col min="14594" max="14594" width="41.109375" style="8" customWidth="1"/>
    <col min="14595" max="14595" width="18" style="8" customWidth="1"/>
    <col min="14596" max="14596" width="18.6640625" style="8" customWidth="1"/>
    <col min="14597" max="14597" width="15.44140625" style="8" customWidth="1"/>
    <col min="14598" max="14598" width="15.88671875" style="8" customWidth="1"/>
    <col min="14599" max="14599" width="16.109375" style="8" customWidth="1"/>
    <col min="14600" max="14600" width="12.6640625" style="8" customWidth="1"/>
    <col min="14601" max="14601" width="1.5546875" style="8" customWidth="1"/>
    <col min="14602" max="14848" width="9.109375" style="8"/>
    <col min="14849" max="14849" width="32.109375" style="8" customWidth="1"/>
    <col min="14850" max="14850" width="41.109375" style="8" customWidth="1"/>
    <col min="14851" max="14851" width="18" style="8" customWidth="1"/>
    <col min="14852" max="14852" width="18.6640625" style="8" customWidth="1"/>
    <col min="14853" max="14853" width="15.44140625" style="8" customWidth="1"/>
    <col min="14854" max="14854" width="15.88671875" style="8" customWidth="1"/>
    <col min="14855" max="14855" width="16.109375" style="8" customWidth="1"/>
    <col min="14856" max="14856" width="12.6640625" style="8" customWidth="1"/>
    <col min="14857" max="14857" width="1.5546875" style="8" customWidth="1"/>
    <col min="14858" max="15104" width="9.109375" style="8"/>
    <col min="15105" max="15105" width="32.109375" style="8" customWidth="1"/>
    <col min="15106" max="15106" width="41.109375" style="8" customWidth="1"/>
    <col min="15107" max="15107" width="18" style="8" customWidth="1"/>
    <col min="15108" max="15108" width="18.6640625" style="8" customWidth="1"/>
    <col min="15109" max="15109" width="15.44140625" style="8" customWidth="1"/>
    <col min="15110" max="15110" width="15.88671875" style="8" customWidth="1"/>
    <col min="15111" max="15111" width="16.109375" style="8" customWidth="1"/>
    <col min="15112" max="15112" width="12.6640625" style="8" customWidth="1"/>
    <col min="15113" max="15113" width="1.5546875" style="8" customWidth="1"/>
    <col min="15114" max="15360" width="9.109375" style="8"/>
    <col min="15361" max="15361" width="32.109375" style="8" customWidth="1"/>
    <col min="15362" max="15362" width="41.109375" style="8" customWidth="1"/>
    <col min="15363" max="15363" width="18" style="8" customWidth="1"/>
    <col min="15364" max="15364" width="18.6640625" style="8" customWidth="1"/>
    <col min="15365" max="15365" width="15.44140625" style="8" customWidth="1"/>
    <col min="15366" max="15366" width="15.88671875" style="8" customWidth="1"/>
    <col min="15367" max="15367" width="16.109375" style="8" customWidth="1"/>
    <col min="15368" max="15368" width="12.6640625" style="8" customWidth="1"/>
    <col min="15369" max="15369" width="1.5546875" style="8" customWidth="1"/>
    <col min="15370" max="15616" width="9.109375" style="8"/>
    <col min="15617" max="15617" width="32.109375" style="8" customWidth="1"/>
    <col min="15618" max="15618" width="41.109375" style="8" customWidth="1"/>
    <col min="15619" max="15619" width="18" style="8" customWidth="1"/>
    <col min="15620" max="15620" width="18.6640625" style="8" customWidth="1"/>
    <col min="15621" max="15621" width="15.44140625" style="8" customWidth="1"/>
    <col min="15622" max="15622" width="15.88671875" style="8" customWidth="1"/>
    <col min="15623" max="15623" width="16.109375" style="8" customWidth="1"/>
    <col min="15624" max="15624" width="12.6640625" style="8" customWidth="1"/>
    <col min="15625" max="15625" width="1.5546875" style="8" customWidth="1"/>
    <col min="15626" max="15872" width="9.109375" style="8"/>
    <col min="15873" max="15873" width="32.109375" style="8" customWidth="1"/>
    <col min="15874" max="15874" width="41.109375" style="8" customWidth="1"/>
    <col min="15875" max="15875" width="18" style="8" customWidth="1"/>
    <col min="15876" max="15876" width="18.6640625" style="8" customWidth="1"/>
    <col min="15877" max="15877" width="15.44140625" style="8" customWidth="1"/>
    <col min="15878" max="15878" width="15.88671875" style="8" customWidth="1"/>
    <col min="15879" max="15879" width="16.109375" style="8" customWidth="1"/>
    <col min="15880" max="15880" width="12.6640625" style="8" customWidth="1"/>
    <col min="15881" max="15881" width="1.5546875" style="8" customWidth="1"/>
    <col min="15882" max="16128" width="9.109375" style="8"/>
    <col min="16129" max="16129" width="32.109375" style="8" customWidth="1"/>
    <col min="16130" max="16130" width="41.109375" style="8" customWidth="1"/>
    <col min="16131" max="16131" width="18" style="8" customWidth="1"/>
    <col min="16132" max="16132" width="18.6640625" style="8" customWidth="1"/>
    <col min="16133" max="16133" width="15.44140625" style="8" customWidth="1"/>
    <col min="16134" max="16134" width="15.88671875" style="8" customWidth="1"/>
    <col min="16135" max="16135" width="16.109375" style="8" customWidth="1"/>
    <col min="16136" max="16136" width="12.6640625" style="8" customWidth="1"/>
    <col min="16137" max="16137" width="1.5546875" style="8" customWidth="1"/>
    <col min="16138" max="16384" width="9.109375" style="8"/>
  </cols>
  <sheetData>
    <row r="1" spans="1:9" x14ac:dyDescent="0.25">
      <c r="A1" s="7" t="s">
        <v>426</v>
      </c>
      <c r="B1" s="7"/>
    </row>
    <row r="2" spans="1:9" x14ac:dyDescent="0.25">
      <c r="A2" s="7" t="s">
        <v>437</v>
      </c>
      <c r="B2" s="7"/>
    </row>
    <row r="3" spans="1:9" x14ac:dyDescent="0.25">
      <c r="A3" s="39" t="s">
        <v>1288</v>
      </c>
      <c r="D3" s="19"/>
      <c r="F3" s="20"/>
    </row>
    <row r="4" spans="1:9" x14ac:dyDescent="0.25">
      <c r="A4" s="18"/>
      <c r="D4" s="19"/>
      <c r="F4" s="20"/>
    </row>
    <row r="5" spans="1:9" ht="132" customHeight="1" outlineLevel="1" x14ac:dyDescent="0.25">
      <c r="A5" s="195" t="s">
        <v>1286</v>
      </c>
      <c r="B5" s="196"/>
      <c r="C5" s="196"/>
      <c r="D5" s="196"/>
      <c r="E5" s="197"/>
    </row>
    <row r="6" spans="1:9" outlineLevel="1" x14ac:dyDescent="0.25">
      <c r="A6" s="42" t="s">
        <v>707</v>
      </c>
      <c r="B6" s="120"/>
      <c r="C6" s="120"/>
      <c r="D6" s="120"/>
      <c r="E6" s="120"/>
    </row>
    <row r="7" spans="1:9" x14ac:dyDescent="0.25">
      <c r="A7" s="17"/>
      <c r="F7" s="20"/>
    </row>
    <row r="8" spans="1:9" s="3" customFormat="1" ht="31.2" customHeight="1" thickBot="1" x14ac:dyDescent="0.3">
      <c r="A8" s="127" t="s">
        <v>432</v>
      </c>
      <c r="B8" s="128" t="s">
        <v>438</v>
      </c>
      <c r="C8" s="127" t="s">
        <v>439</v>
      </c>
      <c r="D8" s="127" t="s">
        <v>440</v>
      </c>
      <c r="E8" s="127" t="s">
        <v>441</v>
      </c>
      <c r="F8" s="129" t="s">
        <v>1287</v>
      </c>
      <c r="G8" s="130" t="s">
        <v>1289</v>
      </c>
      <c r="H8" s="131" t="s">
        <v>436</v>
      </c>
      <c r="I8" s="9"/>
    </row>
    <row r="9" spans="1:9" x14ac:dyDescent="0.25">
      <c r="A9" s="144"/>
      <c r="B9" s="28"/>
      <c r="C9" s="28"/>
      <c r="D9" s="28"/>
      <c r="E9" s="29"/>
      <c r="F9" s="74"/>
      <c r="G9" s="148">
        <f>Table8[[#This Row],[Qty]]*Table8[[#This Row],[Estimated Cost Per Unit]]</f>
        <v>0</v>
      </c>
      <c r="H9" s="121"/>
    </row>
    <row r="10" spans="1:9" x14ac:dyDescent="0.25">
      <c r="A10" s="145"/>
      <c r="B10" s="30"/>
      <c r="C10" s="30"/>
      <c r="D10" s="30"/>
      <c r="E10" s="31"/>
      <c r="F10" s="75"/>
      <c r="G10" s="149">
        <f>Table8[[#This Row],[Qty]]*Table8[[#This Row],[Estimated Cost Per Unit]]</f>
        <v>0</v>
      </c>
      <c r="H10" s="122"/>
    </row>
    <row r="11" spans="1:9" x14ac:dyDescent="0.25">
      <c r="A11" s="145"/>
      <c r="B11" s="30"/>
      <c r="C11" s="30"/>
      <c r="D11" s="30"/>
      <c r="E11" s="31"/>
      <c r="F11" s="75"/>
      <c r="G11" s="149">
        <f>Table8[[#This Row],[Qty]]*Table8[[#This Row],[Estimated Cost Per Unit]]</f>
        <v>0</v>
      </c>
      <c r="H11" s="122"/>
    </row>
    <row r="12" spans="1:9" x14ac:dyDescent="0.25">
      <c r="A12" s="145"/>
      <c r="B12" s="30"/>
      <c r="C12" s="30"/>
      <c r="D12" s="30"/>
      <c r="E12" s="31"/>
      <c r="F12" s="75"/>
      <c r="G12" s="149">
        <f>Table8[[#This Row],[Qty]]*Table8[[#This Row],[Estimated Cost Per Unit]]</f>
        <v>0</v>
      </c>
      <c r="H12" s="122"/>
    </row>
    <row r="13" spans="1:9" x14ac:dyDescent="0.25">
      <c r="A13" s="145"/>
      <c r="B13" s="30"/>
      <c r="C13" s="30"/>
      <c r="D13" s="30"/>
      <c r="E13" s="31"/>
      <c r="F13" s="75"/>
      <c r="G13" s="149">
        <f>Table8[[#This Row],[Qty]]*Table8[[#This Row],[Estimated Cost Per Unit]]</f>
        <v>0</v>
      </c>
      <c r="H13" s="122"/>
    </row>
    <row r="14" spans="1:9" x14ac:dyDescent="0.25">
      <c r="A14" s="145"/>
      <c r="B14" s="30"/>
      <c r="C14" s="30"/>
      <c r="D14" s="30"/>
      <c r="E14" s="31"/>
      <c r="F14" s="75"/>
      <c r="G14" s="149">
        <f>Table8[[#This Row],[Qty]]*Table8[[#This Row],[Estimated Cost Per Unit]]</f>
        <v>0</v>
      </c>
      <c r="H14" s="122"/>
    </row>
    <row r="15" spans="1:9" x14ac:dyDescent="0.25">
      <c r="A15" s="145"/>
      <c r="B15" s="30"/>
      <c r="C15" s="30"/>
      <c r="D15" s="30"/>
      <c r="E15" s="31"/>
      <c r="F15" s="75"/>
      <c r="G15" s="149">
        <f>Table8[[#This Row],[Qty]]*Table8[[#This Row],[Estimated Cost Per Unit]]</f>
        <v>0</v>
      </c>
      <c r="H15" s="122"/>
    </row>
    <row r="16" spans="1:9" x14ac:dyDescent="0.25">
      <c r="A16" s="146"/>
      <c r="B16" s="123"/>
      <c r="C16" s="123"/>
      <c r="D16" s="123"/>
      <c r="E16" s="124"/>
      <c r="F16" s="125"/>
      <c r="G16" s="150">
        <f>Table8[[#This Row],[Qty]]*Table8[[#This Row],[Estimated Cost Per Unit]]</f>
        <v>0</v>
      </c>
      <c r="H16" s="126"/>
    </row>
    <row r="17" spans="1:12" x14ac:dyDescent="0.25">
      <c r="A17" s="147" t="s">
        <v>430</v>
      </c>
      <c r="B17" s="132"/>
      <c r="C17" s="132"/>
      <c r="D17" s="132"/>
      <c r="E17" s="132"/>
      <c r="F17" s="132"/>
      <c r="G17" s="151">
        <f>SUBTOTAL(109,Table8[Total Cost])</f>
        <v>0</v>
      </c>
      <c r="H17" s="133"/>
      <c r="J17" s="18"/>
      <c r="K17" s="18"/>
      <c r="L17" s="18"/>
    </row>
    <row r="18" spans="1:12" x14ac:dyDescent="0.25">
      <c r="A18" s="18"/>
      <c r="B18" s="18"/>
    </row>
    <row r="19" spans="1:12" ht="15.75" customHeight="1" x14ac:dyDescent="0.25">
      <c r="A19" s="18"/>
      <c r="B19" s="18"/>
      <c r="C19" s="18"/>
      <c r="D19" s="18"/>
    </row>
    <row r="20" spans="1:12" x14ac:dyDescent="0.25">
      <c r="A20" s="18"/>
      <c r="B20" s="18"/>
      <c r="C20" s="18"/>
      <c r="D20" s="18"/>
    </row>
    <row r="21" spans="1:12" x14ac:dyDescent="0.25">
      <c r="A21" s="3"/>
    </row>
    <row r="96" spans="3:3" x14ac:dyDescent="0.25">
      <c r="C96" s="8" t="s">
        <v>442</v>
      </c>
    </row>
    <row r="97" spans="3:3" x14ac:dyDescent="0.25">
      <c r="C97" s="8" t="s">
        <v>443</v>
      </c>
    </row>
    <row r="99" spans="3:3" x14ac:dyDescent="0.25">
      <c r="C99" s="8" t="s">
        <v>427</v>
      </c>
    </row>
    <row r="100" spans="3:3" x14ac:dyDescent="0.25">
      <c r="C100" s="8" t="s">
        <v>444</v>
      </c>
    </row>
  </sheetData>
  <mergeCells count="1">
    <mergeCell ref="A5:E5"/>
  </mergeCells>
  <dataValidations count="2">
    <dataValidation type="list" allowBlank="1" showInputMessage="1" showErrorMessage="1" sqref="D9:D16 WVL983048:WVL983055 WLP983048:WLP983055 WBT983048:WBT983055 VRX983048:VRX983055 VIB983048:VIB983055 UYF983048:UYF983055 UOJ983048:UOJ983055 UEN983048:UEN983055 TUR983048:TUR983055 TKV983048:TKV983055 TAZ983048:TAZ983055 SRD983048:SRD983055 SHH983048:SHH983055 RXL983048:RXL983055 RNP983048:RNP983055 RDT983048:RDT983055 QTX983048:QTX983055 QKB983048:QKB983055 QAF983048:QAF983055 PQJ983048:PQJ983055 PGN983048:PGN983055 OWR983048:OWR983055 OMV983048:OMV983055 OCZ983048:OCZ983055 NTD983048:NTD983055 NJH983048:NJH983055 MZL983048:MZL983055 MPP983048:MPP983055 MFT983048:MFT983055 LVX983048:LVX983055 LMB983048:LMB983055 LCF983048:LCF983055 KSJ983048:KSJ983055 KIN983048:KIN983055 JYR983048:JYR983055 JOV983048:JOV983055 JEZ983048:JEZ983055 IVD983048:IVD983055 ILH983048:ILH983055 IBL983048:IBL983055 HRP983048:HRP983055 HHT983048:HHT983055 GXX983048:GXX983055 GOB983048:GOB983055 GEF983048:GEF983055 FUJ983048:FUJ983055 FKN983048:FKN983055 FAR983048:FAR983055 EQV983048:EQV983055 EGZ983048:EGZ983055 DXD983048:DXD983055 DNH983048:DNH983055 DDL983048:DDL983055 CTP983048:CTP983055 CJT983048:CJT983055 BZX983048:BZX983055 BQB983048:BQB983055 BGF983048:BGF983055 AWJ983048:AWJ983055 AMN983048:AMN983055 ACR983048:ACR983055 SV983048:SV983055 IZ983048:IZ983055 D983049:D983056 WVL917512:WVL917519 WLP917512:WLP917519 WBT917512:WBT917519 VRX917512:VRX917519 VIB917512:VIB917519 UYF917512:UYF917519 UOJ917512:UOJ917519 UEN917512:UEN917519 TUR917512:TUR917519 TKV917512:TKV917519 TAZ917512:TAZ917519 SRD917512:SRD917519 SHH917512:SHH917519 RXL917512:RXL917519 RNP917512:RNP917519 RDT917512:RDT917519 QTX917512:QTX917519 QKB917512:QKB917519 QAF917512:QAF917519 PQJ917512:PQJ917519 PGN917512:PGN917519 OWR917512:OWR917519 OMV917512:OMV917519 OCZ917512:OCZ917519 NTD917512:NTD917519 NJH917512:NJH917519 MZL917512:MZL917519 MPP917512:MPP917519 MFT917512:MFT917519 LVX917512:LVX917519 LMB917512:LMB917519 LCF917512:LCF917519 KSJ917512:KSJ917519 KIN917512:KIN917519 JYR917512:JYR917519 JOV917512:JOV917519 JEZ917512:JEZ917519 IVD917512:IVD917519 ILH917512:ILH917519 IBL917512:IBL917519 HRP917512:HRP917519 HHT917512:HHT917519 GXX917512:GXX917519 GOB917512:GOB917519 GEF917512:GEF917519 FUJ917512:FUJ917519 FKN917512:FKN917519 FAR917512:FAR917519 EQV917512:EQV917519 EGZ917512:EGZ917519 DXD917512:DXD917519 DNH917512:DNH917519 DDL917512:DDL917519 CTP917512:CTP917519 CJT917512:CJT917519 BZX917512:BZX917519 BQB917512:BQB917519 BGF917512:BGF917519 AWJ917512:AWJ917519 AMN917512:AMN917519 ACR917512:ACR917519 SV917512:SV917519 IZ917512:IZ917519 D917513:D917520 WVL851976:WVL851983 WLP851976:WLP851983 WBT851976:WBT851983 VRX851976:VRX851983 VIB851976:VIB851983 UYF851976:UYF851983 UOJ851976:UOJ851983 UEN851976:UEN851983 TUR851976:TUR851983 TKV851976:TKV851983 TAZ851976:TAZ851983 SRD851976:SRD851983 SHH851976:SHH851983 RXL851976:RXL851983 RNP851976:RNP851983 RDT851976:RDT851983 QTX851976:QTX851983 QKB851976:QKB851983 QAF851976:QAF851983 PQJ851976:PQJ851983 PGN851976:PGN851983 OWR851976:OWR851983 OMV851976:OMV851983 OCZ851976:OCZ851983 NTD851976:NTD851983 NJH851976:NJH851983 MZL851976:MZL851983 MPP851976:MPP851983 MFT851976:MFT851983 LVX851976:LVX851983 LMB851976:LMB851983 LCF851976:LCF851983 KSJ851976:KSJ851983 KIN851976:KIN851983 JYR851976:JYR851983 JOV851976:JOV851983 JEZ851976:JEZ851983 IVD851976:IVD851983 ILH851976:ILH851983 IBL851976:IBL851983 HRP851976:HRP851983 HHT851976:HHT851983 GXX851976:GXX851983 GOB851976:GOB851983 GEF851976:GEF851983 FUJ851976:FUJ851983 FKN851976:FKN851983 FAR851976:FAR851983 EQV851976:EQV851983 EGZ851976:EGZ851983 DXD851976:DXD851983 DNH851976:DNH851983 DDL851976:DDL851983 CTP851976:CTP851983 CJT851976:CJT851983 BZX851976:BZX851983 BQB851976:BQB851983 BGF851976:BGF851983 AWJ851976:AWJ851983 AMN851976:AMN851983 ACR851976:ACR851983 SV851976:SV851983 IZ851976:IZ851983 D851977:D851984 WVL786440:WVL786447 WLP786440:WLP786447 WBT786440:WBT786447 VRX786440:VRX786447 VIB786440:VIB786447 UYF786440:UYF786447 UOJ786440:UOJ786447 UEN786440:UEN786447 TUR786440:TUR786447 TKV786440:TKV786447 TAZ786440:TAZ786447 SRD786440:SRD786447 SHH786440:SHH786447 RXL786440:RXL786447 RNP786440:RNP786447 RDT786440:RDT786447 QTX786440:QTX786447 QKB786440:QKB786447 QAF786440:QAF786447 PQJ786440:PQJ786447 PGN786440:PGN786447 OWR786440:OWR786447 OMV786440:OMV786447 OCZ786440:OCZ786447 NTD786440:NTD786447 NJH786440:NJH786447 MZL786440:MZL786447 MPP786440:MPP786447 MFT786440:MFT786447 LVX786440:LVX786447 LMB786440:LMB786447 LCF786440:LCF786447 KSJ786440:KSJ786447 KIN786440:KIN786447 JYR786440:JYR786447 JOV786440:JOV786447 JEZ786440:JEZ786447 IVD786440:IVD786447 ILH786440:ILH786447 IBL786440:IBL786447 HRP786440:HRP786447 HHT786440:HHT786447 GXX786440:GXX786447 GOB786440:GOB786447 GEF786440:GEF786447 FUJ786440:FUJ786447 FKN786440:FKN786447 FAR786440:FAR786447 EQV786440:EQV786447 EGZ786440:EGZ786447 DXD786440:DXD786447 DNH786440:DNH786447 DDL786440:DDL786447 CTP786440:CTP786447 CJT786440:CJT786447 BZX786440:BZX786447 BQB786440:BQB786447 BGF786440:BGF786447 AWJ786440:AWJ786447 AMN786440:AMN786447 ACR786440:ACR786447 SV786440:SV786447 IZ786440:IZ786447 D786441:D786448 WVL720904:WVL720911 WLP720904:WLP720911 WBT720904:WBT720911 VRX720904:VRX720911 VIB720904:VIB720911 UYF720904:UYF720911 UOJ720904:UOJ720911 UEN720904:UEN720911 TUR720904:TUR720911 TKV720904:TKV720911 TAZ720904:TAZ720911 SRD720904:SRD720911 SHH720904:SHH720911 RXL720904:RXL720911 RNP720904:RNP720911 RDT720904:RDT720911 QTX720904:QTX720911 QKB720904:QKB720911 QAF720904:QAF720911 PQJ720904:PQJ720911 PGN720904:PGN720911 OWR720904:OWR720911 OMV720904:OMV720911 OCZ720904:OCZ720911 NTD720904:NTD720911 NJH720904:NJH720911 MZL720904:MZL720911 MPP720904:MPP720911 MFT720904:MFT720911 LVX720904:LVX720911 LMB720904:LMB720911 LCF720904:LCF720911 KSJ720904:KSJ720911 KIN720904:KIN720911 JYR720904:JYR720911 JOV720904:JOV720911 JEZ720904:JEZ720911 IVD720904:IVD720911 ILH720904:ILH720911 IBL720904:IBL720911 HRP720904:HRP720911 HHT720904:HHT720911 GXX720904:GXX720911 GOB720904:GOB720911 GEF720904:GEF720911 FUJ720904:FUJ720911 FKN720904:FKN720911 FAR720904:FAR720911 EQV720904:EQV720911 EGZ720904:EGZ720911 DXD720904:DXD720911 DNH720904:DNH720911 DDL720904:DDL720911 CTP720904:CTP720911 CJT720904:CJT720911 BZX720904:BZX720911 BQB720904:BQB720911 BGF720904:BGF720911 AWJ720904:AWJ720911 AMN720904:AMN720911 ACR720904:ACR720911 SV720904:SV720911 IZ720904:IZ720911 D720905:D720912 WVL655368:WVL655375 WLP655368:WLP655375 WBT655368:WBT655375 VRX655368:VRX655375 VIB655368:VIB655375 UYF655368:UYF655375 UOJ655368:UOJ655375 UEN655368:UEN655375 TUR655368:TUR655375 TKV655368:TKV655375 TAZ655368:TAZ655375 SRD655368:SRD655375 SHH655368:SHH655375 RXL655368:RXL655375 RNP655368:RNP655375 RDT655368:RDT655375 QTX655368:QTX655375 QKB655368:QKB655375 QAF655368:QAF655375 PQJ655368:PQJ655375 PGN655368:PGN655375 OWR655368:OWR655375 OMV655368:OMV655375 OCZ655368:OCZ655375 NTD655368:NTD655375 NJH655368:NJH655375 MZL655368:MZL655375 MPP655368:MPP655375 MFT655368:MFT655375 LVX655368:LVX655375 LMB655368:LMB655375 LCF655368:LCF655375 KSJ655368:KSJ655375 KIN655368:KIN655375 JYR655368:JYR655375 JOV655368:JOV655375 JEZ655368:JEZ655375 IVD655368:IVD655375 ILH655368:ILH655375 IBL655368:IBL655375 HRP655368:HRP655375 HHT655368:HHT655375 GXX655368:GXX655375 GOB655368:GOB655375 GEF655368:GEF655375 FUJ655368:FUJ655375 FKN655368:FKN655375 FAR655368:FAR655375 EQV655368:EQV655375 EGZ655368:EGZ655375 DXD655368:DXD655375 DNH655368:DNH655375 DDL655368:DDL655375 CTP655368:CTP655375 CJT655368:CJT655375 BZX655368:BZX655375 BQB655368:BQB655375 BGF655368:BGF655375 AWJ655368:AWJ655375 AMN655368:AMN655375 ACR655368:ACR655375 SV655368:SV655375 IZ655368:IZ655375 D655369:D655376 WVL589832:WVL589839 WLP589832:WLP589839 WBT589832:WBT589839 VRX589832:VRX589839 VIB589832:VIB589839 UYF589832:UYF589839 UOJ589832:UOJ589839 UEN589832:UEN589839 TUR589832:TUR589839 TKV589832:TKV589839 TAZ589832:TAZ589839 SRD589832:SRD589839 SHH589832:SHH589839 RXL589832:RXL589839 RNP589832:RNP589839 RDT589832:RDT589839 QTX589832:QTX589839 QKB589832:QKB589839 QAF589832:QAF589839 PQJ589832:PQJ589839 PGN589832:PGN589839 OWR589832:OWR589839 OMV589832:OMV589839 OCZ589832:OCZ589839 NTD589832:NTD589839 NJH589832:NJH589839 MZL589832:MZL589839 MPP589832:MPP589839 MFT589832:MFT589839 LVX589832:LVX589839 LMB589832:LMB589839 LCF589832:LCF589839 KSJ589832:KSJ589839 KIN589832:KIN589839 JYR589832:JYR589839 JOV589832:JOV589839 JEZ589832:JEZ589839 IVD589832:IVD589839 ILH589832:ILH589839 IBL589832:IBL589839 HRP589832:HRP589839 HHT589832:HHT589839 GXX589832:GXX589839 GOB589832:GOB589839 GEF589832:GEF589839 FUJ589832:FUJ589839 FKN589832:FKN589839 FAR589832:FAR589839 EQV589832:EQV589839 EGZ589832:EGZ589839 DXD589832:DXD589839 DNH589832:DNH589839 DDL589832:DDL589839 CTP589832:CTP589839 CJT589832:CJT589839 BZX589832:BZX589839 BQB589832:BQB589839 BGF589832:BGF589839 AWJ589832:AWJ589839 AMN589832:AMN589839 ACR589832:ACR589839 SV589832:SV589839 IZ589832:IZ589839 D589833:D589840 WVL524296:WVL524303 WLP524296:WLP524303 WBT524296:WBT524303 VRX524296:VRX524303 VIB524296:VIB524303 UYF524296:UYF524303 UOJ524296:UOJ524303 UEN524296:UEN524303 TUR524296:TUR524303 TKV524296:TKV524303 TAZ524296:TAZ524303 SRD524296:SRD524303 SHH524296:SHH524303 RXL524296:RXL524303 RNP524296:RNP524303 RDT524296:RDT524303 QTX524296:QTX524303 QKB524296:QKB524303 QAF524296:QAF524303 PQJ524296:PQJ524303 PGN524296:PGN524303 OWR524296:OWR524303 OMV524296:OMV524303 OCZ524296:OCZ524303 NTD524296:NTD524303 NJH524296:NJH524303 MZL524296:MZL524303 MPP524296:MPP524303 MFT524296:MFT524303 LVX524296:LVX524303 LMB524296:LMB524303 LCF524296:LCF524303 KSJ524296:KSJ524303 KIN524296:KIN524303 JYR524296:JYR524303 JOV524296:JOV524303 JEZ524296:JEZ524303 IVD524296:IVD524303 ILH524296:ILH524303 IBL524296:IBL524303 HRP524296:HRP524303 HHT524296:HHT524303 GXX524296:GXX524303 GOB524296:GOB524303 GEF524296:GEF524303 FUJ524296:FUJ524303 FKN524296:FKN524303 FAR524296:FAR524303 EQV524296:EQV524303 EGZ524296:EGZ524303 DXD524296:DXD524303 DNH524296:DNH524303 DDL524296:DDL524303 CTP524296:CTP524303 CJT524296:CJT524303 BZX524296:BZX524303 BQB524296:BQB524303 BGF524296:BGF524303 AWJ524296:AWJ524303 AMN524296:AMN524303 ACR524296:ACR524303 SV524296:SV524303 IZ524296:IZ524303 D524297:D524304 WVL458760:WVL458767 WLP458760:WLP458767 WBT458760:WBT458767 VRX458760:VRX458767 VIB458760:VIB458767 UYF458760:UYF458767 UOJ458760:UOJ458767 UEN458760:UEN458767 TUR458760:TUR458767 TKV458760:TKV458767 TAZ458760:TAZ458767 SRD458760:SRD458767 SHH458760:SHH458767 RXL458760:RXL458767 RNP458760:RNP458767 RDT458760:RDT458767 QTX458760:QTX458767 QKB458760:QKB458767 QAF458760:QAF458767 PQJ458760:PQJ458767 PGN458760:PGN458767 OWR458760:OWR458767 OMV458760:OMV458767 OCZ458760:OCZ458767 NTD458760:NTD458767 NJH458760:NJH458767 MZL458760:MZL458767 MPP458760:MPP458767 MFT458760:MFT458767 LVX458760:LVX458767 LMB458760:LMB458767 LCF458760:LCF458767 KSJ458760:KSJ458767 KIN458760:KIN458767 JYR458760:JYR458767 JOV458760:JOV458767 JEZ458760:JEZ458767 IVD458760:IVD458767 ILH458760:ILH458767 IBL458760:IBL458767 HRP458760:HRP458767 HHT458760:HHT458767 GXX458760:GXX458767 GOB458760:GOB458767 GEF458760:GEF458767 FUJ458760:FUJ458767 FKN458760:FKN458767 FAR458760:FAR458767 EQV458760:EQV458767 EGZ458760:EGZ458767 DXD458760:DXD458767 DNH458760:DNH458767 DDL458760:DDL458767 CTP458760:CTP458767 CJT458760:CJT458767 BZX458760:BZX458767 BQB458760:BQB458767 BGF458760:BGF458767 AWJ458760:AWJ458767 AMN458760:AMN458767 ACR458760:ACR458767 SV458760:SV458767 IZ458760:IZ458767 D458761:D458768 WVL393224:WVL393231 WLP393224:WLP393231 WBT393224:WBT393231 VRX393224:VRX393231 VIB393224:VIB393231 UYF393224:UYF393231 UOJ393224:UOJ393231 UEN393224:UEN393231 TUR393224:TUR393231 TKV393224:TKV393231 TAZ393224:TAZ393231 SRD393224:SRD393231 SHH393224:SHH393231 RXL393224:RXL393231 RNP393224:RNP393231 RDT393224:RDT393231 QTX393224:QTX393231 QKB393224:QKB393231 QAF393224:QAF393231 PQJ393224:PQJ393231 PGN393224:PGN393231 OWR393224:OWR393231 OMV393224:OMV393231 OCZ393224:OCZ393231 NTD393224:NTD393231 NJH393224:NJH393231 MZL393224:MZL393231 MPP393224:MPP393231 MFT393224:MFT393231 LVX393224:LVX393231 LMB393224:LMB393231 LCF393224:LCF393231 KSJ393224:KSJ393231 KIN393224:KIN393231 JYR393224:JYR393231 JOV393224:JOV393231 JEZ393224:JEZ393231 IVD393224:IVD393231 ILH393224:ILH393231 IBL393224:IBL393231 HRP393224:HRP393231 HHT393224:HHT393231 GXX393224:GXX393231 GOB393224:GOB393231 GEF393224:GEF393231 FUJ393224:FUJ393231 FKN393224:FKN393231 FAR393224:FAR393231 EQV393224:EQV393231 EGZ393224:EGZ393231 DXD393224:DXD393231 DNH393224:DNH393231 DDL393224:DDL393231 CTP393224:CTP393231 CJT393224:CJT393231 BZX393224:BZX393231 BQB393224:BQB393231 BGF393224:BGF393231 AWJ393224:AWJ393231 AMN393224:AMN393231 ACR393224:ACR393231 SV393224:SV393231 IZ393224:IZ393231 D393225:D393232 WVL327688:WVL327695 WLP327688:WLP327695 WBT327688:WBT327695 VRX327688:VRX327695 VIB327688:VIB327695 UYF327688:UYF327695 UOJ327688:UOJ327695 UEN327688:UEN327695 TUR327688:TUR327695 TKV327688:TKV327695 TAZ327688:TAZ327695 SRD327688:SRD327695 SHH327688:SHH327695 RXL327688:RXL327695 RNP327688:RNP327695 RDT327688:RDT327695 QTX327688:QTX327695 QKB327688:QKB327695 QAF327688:QAF327695 PQJ327688:PQJ327695 PGN327688:PGN327695 OWR327688:OWR327695 OMV327688:OMV327695 OCZ327688:OCZ327695 NTD327688:NTD327695 NJH327688:NJH327695 MZL327688:MZL327695 MPP327688:MPP327695 MFT327688:MFT327695 LVX327688:LVX327695 LMB327688:LMB327695 LCF327688:LCF327695 KSJ327688:KSJ327695 KIN327688:KIN327695 JYR327688:JYR327695 JOV327688:JOV327695 JEZ327688:JEZ327695 IVD327688:IVD327695 ILH327688:ILH327695 IBL327688:IBL327695 HRP327688:HRP327695 HHT327688:HHT327695 GXX327688:GXX327695 GOB327688:GOB327695 GEF327688:GEF327695 FUJ327688:FUJ327695 FKN327688:FKN327695 FAR327688:FAR327695 EQV327688:EQV327695 EGZ327688:EGZ327695 DXD327688:DXD327695 DNH327688:DNH327695 DDL327688:DDL327695 CTP327688:CTP327695 CJT327688:CJT327695 BZX327688:BZX327695 BQB327688:BQB327695 BGF327688:BGF327695 AWJ327688:AWJ327695 AMN327688:AMN327695 ACR327688:ACR327695 SV327688:SV327695 IZ327688:IZ327695 D327689:D327696 WVL262152:WVL262159 WLP262152:WLP262159 WBT262152:WBT262159 VRX262152:VRX262159 VIB262152:VIB262159 UYF262152:UYF262159 UOJ262152:UOJ262159 UEN262152:UEN262159 TUR262152:TUR262159 TKV262152:TKV262159 TAZ262152:TAZ262159 SRD262152:SRD262159 SHH262152:SHH262159 RXL262152:RXL262159 RNP262152:RNP262159 RDT262152:RDT262159 QTX262152:QTX262159 QKB262152:QKB262159 QAF262152:QAF262159 PQJ262152:PQJ262159 PGN262152:PGN262159 OWR262152:OWR262159 OMV262152:OMV262159 OCZ262152:OCZ262159 NTD262152:NTD262159 NJH262152:NJH262159 MZL262152:MZL262159 MPP262152:MPP262159 MFT262152:MFT262159 LVX262152:LVX262159 LMB262152:LMB262159 LCF262152:LCF262159 KSJ262152:KSJ262159 KIN262152:KIN262159 JYR262152:JYR262159 JOV262152:JOV262159 JEZ262152:JEZ262159 IVD262152:IVD262159 ILH262152:ILH262159 IBL262152:IBL262159 HRP262152:HRP262159 HHT262152:HHT262159 GXX262152:GXX262159 GOB262152:GOB262159 GEF262152:GEF262159 FUJ262152:FUJ262159 FKN262152:FKN262159 FAR262152:FAR262159 EQV262152:EQV262159 EGZ262152:EGZ262159 DXD262152:DXD262159 DNH262152:DNH262159 DDL262152:DDL262159 CTP262152:CTP262159 CJT262152:CJT262159 BZX262152:BZX262159 BQB262152:BQB262159 BGF262152:BGF262159 AWJ262152:AWJ262159 AMN262152:AMN262159 ACR262152:ACR262159 SV262152:SV262159 IZ262152:IZ262159 D262153:D262160 WVL196616:WVL196623 WLP196616:WLP196623 WBT196616:WBT196623 VRX196616:VRX196623 VIB196616:VIB196623 UYF196616:UYF196623 UOJ196616:UOJ196623 UEN196616:UEN196623 TUR196616:TUR196623 TKV196616:TKV196623 TAZ196616:TAZ196623 SRD196616:SRD196623 SHH196616:SHH196623 RXL196616:RXL196623 RNP196616:RNP196623 RDT196616:RDT196623 QTX196616:QTX196623 QKB196616:QKB196623 QAF196616:QAF196623 PQJ196616:PQJ196623 PGN196616:PGN196623 OWR196616:OWR196623 OMV196616:OMV196623 OCZ196616:OCZ196623 NTD196616:NTD196623 NJH196616:NJH196623 MZL196616:MZL196623 MPP196616:MPP196623 MFT196616:MFT196623 LVX196616:LVX196623 LMB196616:LMB196623 LCF196616:LCF196623 KSJ196616:KSJ196623 KIN196616:KIN196623 JYR196616:JYR196623 JOV196616:JOV196623 JEZ196616:JEZ196623 IVD196616:IVD196623 ILH196616:ILH196623 IBL196616:IBL196623 HRP196616:HRP196623 HHT196616:HHT196623 GXX196616:GXX196623 GOB196616:GOB196623 GEF196616:GEF196623 FUJ196616:FUJ196623 FKN196616:FKN196623 FAR196616:FAR196623 EQV196616:EQV196623 EGZ196616:EGZ196623 DXD196616:DXD196623 DNH196616:DNH196623 DDL196616:DDL196623 CTP196616:CTP196623 CJT196616:CJT196623 BZX196616:BZX196623 BQB196616:BQB196623 BGF196616:BGF196623 AWJ196616:AWJ196623 AMN196616:AMN196623 ACR196616:ACR196623 SV196616:SV196623 IZ196616:IZ196623 D196617:D196624 WVL131080:WVL131087 WLP131080:WLP131087 WBT131080:WBT131087 VRX131080:VRX131087 VIB131080:VIB131087 UYF131080:UYF131087 UOJ131080:UOJ131087 UEN131080:UEN131087 TUR131080:TUR131087 TKV131080:TKV131087 TAZ131080:TAZ131087 SRD131080:SRD131087 SHH131080:SHH131087 RXL131080:RXL131087 RNP131080:RNP131087 RDT131080:RDT131087 QTX131080:QTX131087 QKB131080:QKB131087 QAF131080:QAF131087 PQJ131080:PQJ131087 PGN131080:PGN131087 OWR131080:OWR131087 OMV131080:OMV131087 OCZ131080:OCZ131087 NTD131080:NTD131087 NJH131080:NJH131087 MZL131080:MZL131087 MPP131080:MPP131087 MFT131080:MFT131087 LVX131080:LVX131087 LMB131080:LMB131087 LCF131080:LCF131087 KSJ131080:KSJ131087 KIN131080:KIN131087 JYR131080:JYR131087 JOV131080:JOV131087 JEZ131080:JEZ131087 IVD131080:IVD131087 ILH131080:ILH131087 IBL131080:IBL131087 HRP131080:HRP131087 HHT131080:HHT131087 GXX131080:GXX131087 GOB131080:GOB131087 GEF131080:GEF131087 FUJ131080:FUJ131087 FKN131080:FKN131087 FAR131080:FAR131087 EQV131080:EQV131087 EGZ131080:EGZ131087 DXD131080:DXD131087 DNH131080:DNH131087 DDL131080:DDL131087 CTP131080:CTP131087 CJT131080:CJT131087 BZX131080:BZX131087 BQB131080:BQB131087 BGF131080:BGF131087 AWJ131080:AWJ131087 AMN131080:AMN131087 ACR131080:ACR131087 SV131080:SV131087 IZ131080:IZ131087 D131081:D131088 WVL65544:WVL65551 WLP65544:WLP65551 WBT65544:WBT65551 VRX65544:VRX65551 VIB65544:VIB65551 UYF65544:UYF65551 UOJ65544:UOJ65551 UEN65544:UEN65551 TUR65544:TUR65551 TKV65544:TKV65551 TAZ65544:TAZ65551 SRD65544:SRD65551 SHH65544:SHH65551 RXL65544:RXL65551 RNP65544:RNP65551 RDT65544:RDT65551 QTX65544:QTX65551 QKB65544:QKB65551 QAF65544:QAF65551 PQJ65544:PQJ65551 PGN65544:PGN65551 OWR65544:OWR65551 OMV65544:OMV65551 OCZ65544:OCZ65551 NTD65544:NTD65551 NJH65544:NJH65551 MZL65544:MZL65551 MPP65544:MPP65551 MFT65544:MFT65551 LVX65544:LVX65551 LMB65544:LMB65551 LCF65544:LCF65551 KSJ65544:KSJ65551 KIN65544:KIN65551 JYR65544:JYR65551 JOV65544:JOV65551 JEZ65544:JEZ65551 IVD65544:IVD65551 ILH65544:ILH65551 IBL65544:IBL65551 HRP65544:HRP65551 HHT65544:HHT65551 GXX65544:GXX65551 GOB65544:GOB65551 GEF65544:GEF65551 FUJ65544:FUJ65551 FKN65544:FKN65551 FAR65544:FAR65551 EQV65544:EQV65551 EGZ65544:EGZ65551 DXD65544:DXD65551 DNH65544:DNH65551 DDL65544:DDL65551 CTP65544:CTP65551 CJT65544:CJT65551 BZX65544:BZX65551 BQB65544:BQB65551 BGF65544:BGF65551 AWJ65544:AWJ65551 AMN65544:AMN65551 ACR65544:ACR65551 SV65544:SV65551 IZ65544:IZ65551 D65545:D65552 WVL9:WVL16 WLP9:WLP16 WBT9:WBT16 VRX9:VRX16 VIB9:VIB16 UYF9:UYF16 UOJ9:UOJ16 UEN9:UEN16 TUR9:TUR16 TKV9:TKV16 TAZ9:TAZ16 SRD9:SRD16 SHH9:SHH16 RXL9:RXL16 RNP9:RNP16 RDT9:RDT16 QTX9:QTX16 QKB9:QKB16 QAF9:QAF16 PQJ9:PQJ16 PGN9:PGN16 OWR9:OWR16 OMV9:OMV16 OCZ9:OCZ16 NTD9:NTD16 NJH9:NJH16 MZL9:MZL16 MPP9:MPP16 MFT9:MFT16 LVX9:LVX16 LMB9:LMB16 LCF9:LCF16 KSJ9:KSJ16 KIN9:KIN16 JYR9:JYR16 JOV9:JOV16 JEZ9:JEZ16 IVD9:IVD16 ILH9:ILH16 IBL9:IBL16 HRP9:HRP16 HHT9:HHT16 GXX9:GXX16 GOB9:GOB16 GEF9:GEF16 FUJ9:FUJ16 FKN9:FKN16 FAR9:FAR16 EQV9:EQV16 EGZ9:EGZ16 DXD9:DXD16 DNH9:DNH16 DDL9:DDL16 CTP9:CTP16 CJT9:CJT16 BZX9:BZX16 BQB9:BQB16 BGF9:BGF16 AWJ9:AWJ16 AMN9:AMN16 ACR9:ACR16 SV9:SV16 IZ9:IZ16" xr:uid="{2C857061-ED1C-46F1-A521-02A902337020}">
      <formula1>$C$96:$C$97</formula1>
    </dataValidation>
    <dataValidation type="list" allowBlank="1" showInputMessage="1" showErrorMessage="1" sqref="C9:C16 WVK983048:WVK983055 WLO983048:WLO983055 WBS983048:WBS983055 VRW983048:VRW983055 VIA983048:VIA983055 UYE983048:UYE983055 UOI983048:UOI983055 UEM983048:UEM983055 TUQ983048:TUQ983055 TKU983048:TKU983055 TAY983048:TAY983055 SRC983048:SRC983055 SHG983048:SHG983055 RXK983048:RXK983055 RNO983048:RNO983055 RDS983048:RDS983055 QTW983048:QTW983055 QKA983048:QKA983055 QAE983048:QAE983055 PQI983048:PQI983055 PGM983048:PGM983055 OWQ983048:OWQ983055 OMU983048:OMU983055 OCY983048:OCY983055 NTC983048:NTC983055 NJG983048:NJG983055 MZK983048:MZK983055 MPO983048:MPO983055 MFS983048:MFS983055 LVW983048:LVW983055 LMA983048:LMA983055 LCE983048:LCE983055 KSI983048:KSI983055 KIM983048:KIM983055 JYQ983048:JYQ983055 JOU983048:JOU983055 JEY983048:JEY983055 IVC983048:IVC983055 ILG983048:ILG983055 IBK983048:IBK983055 HRO983048:HRO983055 HHS983048:HHS983055 GXW983048:GXW983055 GOA983048:GOA983055 GEE983048:GEE983055 FUI983048:FUI983055 FKM983048:FKM983055 FAQ983048:FAQ983055 EQU983048:EQU983055 EGY983048:EGY983055 DXC983048:DXC983055 DNG983048:DNG983055 DDK983048:DDK983055 CTO983048:CTO983055 CJS983048:CJS983055 BZW983048:BZW983055 BQA983048:BQA983055 BGE983048:BGE983055 AWI983048:AWI983055 AMM983048:AMM983055 ACQ983048:ACQ983055 SU983048:SU983055 IY983048:IY983055 C983049:C983056 WVK917512:WVK917519 WLO917512:WLO917519 WBS917512:WBS917519 VRW917512:VRW917519 VIA917512:VIA917519 UYE917512:UYE917519 UOI917512:UOI917519 UEM917512:UEM917519 TUQ917512:TUQ917519 TKU917512:TKU917519 TAY917512:TAY917519 SRC917512:SRC917519 SHG917512:SHG917519 RXK917512:RXK917519 RNO917512:RNO917519 RDS917512:RDS917519 QTW917512:QTW917519 QKA917512:QKA917519 QAE917512:QAE917519 PQI917512:PQI917519 PGM917512:PGM917519 OWQ917512:OWQ917519 OMU917512:OMU917519 OCY917512:OCY917519 NTC917512:NTC917519 NJG917512:NJG917519 MZK917512:MZK917519 MPO917512:MPO917519 MFS917512:MFS917519 LVW917512:LVW917519 LMA917512:LMA917519 LCE917512:LCE917519 KSI917512:KSI917519 KIM917512:KIM917519 JYQ917512:JYQ917519 JOU917512:JOU917519 JEY917512:JEY917519 IVC917512:IVC917519 ILG917512:ILG917519 IBK917512:IBK917519 HRO917512:HRO917519 HHS917512:HHS917519 GXW917512:GXW917519 GOA917512:GOA917519 GEE917512:GEE917519 FUI917512:FUI917519 FKM917512:FKM917519 FAQ917512:FAQ917519 EQU917512:EQU917519 EGY917512:EGY917519 DXC917512:DXC917519 DNG917512:DNG917519 DDK917512:DDK917519 CTO917512:CTO917519 CJS917512:CJS917519 BZW917512:BZW917519 BQA917512:BQA917519 BGE917512:BGE917519 AWI917512:AWI917519 AMM917512:AMM917519 ACQ917512:ACQ917519 SU917512:SU917519 IY917512:IY917519 C917513:C917520 WVK851976:WVK851983 WLO851976:WLO851983 WBS851976:WBS851983 VRW851976:VRW851983 VIA851976:VIA851983 UYE851976:UYE851983 UOI851976:UOI851983 UEM851976:UEM851983 TUQ851976:TUQ851983 TKU851976:TKU851983 TAY851976:TAY851983 SRC851976:SRC851983 SHG851976:SHG851983 RXK851976:RXK851983 RNO851976:RNO851983 RDS851976:RDS851983 QTW851976:QTW851983 QKA851976:QKA851983 QAE851976:QAE851983 PQI851976:PQI851983 PGM851976:PGM851983 OWQ851976:OWQ851983 OMU851976:OMU851983 OCY851976:OCY851983 NTC851976:NTC851983 NJG851976:NJG851983 MZK851976:MZK851983 MPO851976:MPO851983 MFS851976:MFS851983 LVW851976:LVW851983 LMA851976:LMA851983 LCE851976:LCE851983 KSI851976:KSI851983 KIM851976:KIM851983 JYQ851976:JYQ851983 JOU851976:JOU851983 JEY851976:JEY851983 IVC851976:IVC851983 ILG851976:ILG851983 IBK851976:IBK851983 HRO851976:HRO851983 HHS851976:HHS851983 GXW851976:GXW851983 GOA851976:GOA851983 GEE851976:GEE851983 FUI851976:FUI851983 FKM851976:FKM851983 FAQ851976:FAQ851983 EQU851976:EQU851983 EGY851976:EGY851983 DXC851976:DXC851983 DNG851976:DNG851983 DDK851976:DDK851983 CTO851976:CTO851983 CJS851976:CJS851983 BZW851976:BZW851983 BQA851976:BQA851983 BGE851976:BGE851983 AWI851976:AWI851983 AMM851976:AMM851983 ACQ851976:ACQ851983 SU851976:SU851983 IY851976:IY851983 C851977:C851984 WVK786440:WVK786447 WLO786440:WLO786447 WBS786440:WBS786447 VRW786440:VRW786447 VIA786440:VIA786447 UYE786440:UYE786447 UOI786440:UOI786447 UEM786440:UEM786447 TUQ786440:TUQ786447 TKU786440:TKU786447 TAY786440:TAY786447 SRC786440:SRC786447 SHG786440:SHG786447 RXK786440:RXK786447 RNO786440:RNO786447 RDS786440:RDS786447 QTW786440:QTW786447 QKA786440:QKA786447 QAE786440:QAE786447 PQI786440:PQI786447 PGM786440:PGM786447 OWQ786440:OWQ786447 OMU786440:OMU786447 OCY786440:OCY786447 NTC786440:NTC786447 NJG786440:NJG786447 MZK786440:MZK786447 MPO786440:MPO786447 MFS786440:MFS786447 LVW786440:LVW786447 LMA786440:LMA786447 LCE786440:LCE786447 KSI786440:KSI786447 KIM786440:KIM786447 JYQ786440:JYQ786447 JOU786440:JOU786447 JEY786440:JEY786447 IVC786440:IVC786447 ILG786440:ILG786447 IBK786440:IBK786447 HRO786440:HRO786447 HHS786440:HHS786447 GXW786440:GXW786447 GOA786440:GOA786447 GEE786440:GEE786447 FUI786440:FUI786447 FKM786440:FKM786447 FAQ786440:FAQ786447 EQU786440:EQU786447 EGY786440:EGY786447 DXC786440:DXC786447 DNG786440:DNG786447 DDK786440:DDK786447 CTO786440:CTO786447 CJS786440:CJS786447 BZW786440:BZW786447 BQA786440:BQA786447 BGE786440:BGE786447 AWI786440:AWI786447 AMM786440:AMM786447 ACQ786440:ACQ786447 SU786440:SU786447 IY786440:IY786447 C786441:C786448 WVK720904:WVK720911 WLO720904:WLO720911 WBS720904:WBS720911 VRW720904:VRW720911 VIA720904:VIA720911 UYE720904:UYE720911 UOI720904:UOI720911 UEM720904:UEM720911 TUQ720904:TUQ720911 TKU720904:TKU720911 TAY720904:TAY720911 SRC720904:SRC720911 SHG720904:SHG720911 RXK720904:RXK720911 RNO720904:RNO720911 RDS720904:RDS720911 QTW720904:QTW720911 QKA720904:QKA720911 QAE720904:QAE720911 PQI720904:PQI720911 PGM720904:PGM720911 OWQ720904:OWQ720911 OMU720904:OMU720911 OCY720904:OCY720911 NTC720904:NTC720911 NJG720904:NJG720911 MZK720904:MZK720911 MPO720904:MPO720911 MFS720904:MFS720911 LVW720904:LVW720911 LMA720904:LMA720911 LCE720904:LCE720911 KSI720904:KSI720911 KIM720904:KIM720911 JYQ720904:JYQ720911 JOU720904:JOU720911 JEY720904:JEY720911 IVC720904:IVC720911 ILG720904:ILG720911 IBK720904:IBK720911 HRO720904:HRO720911 HHS720904:HHS720911 GXW720904:GXW720911 GOA720904:GOA720911 GEE720904:GEE720911 FUI720904:FUI720911 FKM720904:FKM720911 FAQ720904:FAQ720911 EQU720904:EQU720911 EGY720904:EGY720911 DXC720904:DXC720911 DNG720904:DNG720911 DDK720904:DDK720911 CTO720904:CTO720911 CJS720904:CJS720911 BZW720904:BZW720911 BQA720904:BQA720911 BGE720904:BGE720911 AWI720904:AWI720911 AMM720904:AMM720911 ACQ720904:ACQ720911 SU720904:SU720911 IY720904:IY720911 C720905:C720912 WVK655368:WVK655375 WLO655368:WLO655375 WBS655368:WBS655375 VRW655368:VRW655375 VIA655368:VIA655375 UYE655368:UYE655375 UOI655368:UOI655375 UEM655368:UEM655375 TUQ655368:TUQ655375 TKU655368:TKU655375 TAY655368:TAY655375 SRC655368:SRC655375 SHG655368:SHG655375 RXK655368:RXK655375 RNO655368:RNO655375 RDS655368:RDS655375 QTW655368:QTW655375 QKA655368:QKA655375 QAE655368:QAE655375 PQI655368:PQI655375 PGM655368:PGM655375 OWQ655368:OWQ655375 OMU655368:OMU655375 OCY655368:OCY655375 NTC655368:NTC655375 NJG655368:NJG655375 MZK655368:MZK655375 MPO655368:MPO655375 MFS655368:MFS655375 LVW655368:LVW655375 LMA655368:LMA655375 LCE655368:LCE655375 KSI655368:KSI655375 KIM655368:KIM655375 JYQ655368:JYQ655375 JOU655368:JOU655375 JEY655368:JEY655375 IVC655368:IVC655375 ILG655368:ILG655375 IBK655368:IBK655375 HRO655368:HRO655375 HHS655368:HHS655375 GXW655368:GXW655375 GOA655368:GOA655375 GEE655368:GEE655375 FUI655368:FUI655375 FKM655368:FKM655375 FAQ655368:FAQ655375 EQU655368:EQU655375 EGY655368:EGY655375 DXC655368:DXC655375 DNG655368:DNG655375 DDK655368:DDK655375 CTO655368:CTO655375 CJS655368:CJS655375 BZW655368:BZW655375 BQA655368:BQA655375 BGE655368:BGE655375 AWI655368:AWI655375 AMM655368:AMM655375 ACQ655368:ACQ655375 SU655368:SU655375 IY655368:IY655375 C655369:C655376 WVK589832:WVK589839 WLO589832:WLO589839 WBS589832:WBS589839 VRW589832:VRW589839 VIA589832:VIA589839 UYE589832:UYE589839 UOI589832:UOI589839 UEM589832:UEM589839 TUQ589832:TUQ589839 TKU589832:TKU589839 TAY589832:TAY589839 SRC589832:SRC589839 SHG589832:SHG589839 RXK589832:RXK589839 RNO589832:RNO589839 RDS589832:RDS589839 QTW589832:QTW589839 QKA589832:QKA589839 QAE589832:QAE589839 PQI589832:PQI589839 PGM589832:PGM589839 OWQ589832:OWQ589839 OMU589832:OMU589839 OCY589832:OCY589839 NTC589832:NTC589839 NJG589832:NJG589839 MZK589832:MZK589839 MPO589832:MPO589839 MFS589832:MFS589839 LVW589832:LVW589839 LMA589832:LMA589839 LCE589832:LCE589839 KSI589832:KSI589839 KIM589832:KIM589839 JYQ589832:JYQ589839 JOU589832:JOU589839 JEY589832:JEY589839 IVC589832:IVC589839 ILG589832:ILG589839 IBK589832:IBK589839 HRO589832:HRO589839 HHS589832:HHS589839 GXW589832:GXW589839 GOA589832:GOA589839 GEE589832:GEE589839 FUI589832:FUI589839 FKM589832:FKM589839 FAQ589832:FAQ589839 EQU589832:EQU589839 EGY589832:EGY589839 DXC589832:DXC589839 DNG589832:DNG589839 DDK589832:DDK589839 CTO589832:CTO589839 CJS589832:CJS589839 BZW589832:BZW589839 BQA589832:BQA589839 BGE589832:BGE589839 AWI589832:AWI589839 AMM589832:AMM589839 ACQ589832:ACQ589839 SU589832:SU589839 IY589832:IY589839 C589833:C589840 WVK524296:WVK524303 WLO524296:WLO524303 WBS524296:WBS524303 VRW524296:VRW524303 VIA524296:VIA524303 UYE524296:UYE524303 UOI524296:UOI524303 UEM524296:UEM524303 TUQ524296:TUQ524303 TKU524296:TKU524303 TAY524296:TAY524303 SRC524296:SRC524303 SHG524296:SHG524303 RXK524296:RXK524303 RNO524296:RNO524303 RDS524296:RDS524303 QTW524296:QTW524303 QKA524296:QKA524303 QAE524296:QAE524303 PQI524296:PQI524303 PGM524296:PGM524303 OWQ524296:OWQ524303 OMU524296:OMU524303 OCY524296:OCY524303 NTC524296:NTC524303 NJG524296:NJG524303 MZK524296:MZK524303 MPO524296:MPO524303 MFS524296:MFS524303 LVW524296:LVW524303 LMA524296:LMA524303 LCE524296:LCE524303 KSI524296:KSI524303 KIM524296:KIM524303 JYQ524296:JYQ524303 JOU524296:JOU524303 JEY524296:JEY524303 IVC524296:IVC524303 ILG524296:ILG524303 IBK524296:IBK524303 HRO524296:HRO524303 HHS524296:HHS524303 GXW524296:GXW524303 GOA524296:GOA524303 GEE524296:GEE524303 FUI524296:FUI524303 FKM524296:FKM524303 FAQ524296:FAQ524303 EQU524296:EQU524303 EGY524296:EGY524303 DXC524296:DXC524303 DNG524296:DNG524303 DDK524296:DDK524303 CTO524296:CTO524303 CJS524296:CJS524303 BZW524296:BZW524303 BQA524296:BQA524303 BGE524296:BGE524303 AWI524296:AWI524303 AMM524296:AMM524303 ACQ524296:ACQ524303 SU524296:SU524303 IY524296:IY524303 C524297:C524304 WVK458760:WVK458767 WLO458760:WLO458767 WBS458760:WBS458767 VRW458760:VRW458767 VIA458760:VIA458767 UYE458760:UYE458767 UOI458760:UOI458767 UEM458760:UEM458767 TUQ458760:TUQ458767 TKU458760:TKU458767 TAY458760:TAY458767 SRC458760:SRC458767 SHG458760:SHG458767 RXK458760:RXK458767 RNO458760:RNO458767 RDS458760:RDS458767 QTW458760:QTW458767 QKA458760:QKA458767 QAE458760:QAE458767 PQI458760:PQI458767 PGM458760:PGM458767 OWQ458760:OWQ458767 OMU458760:OMU458767 OCY458760:OCY458767 NTC458760:NTC458767 NJG458760:NJG458767 MZK458760:MZK458767 MPO458760:MPO458767 MFS458760:MFS458767 LVW458760:LVW458767 LMA458760:LMA458767 LCE458760:LCE458767 KSI458760:KSI458767 KIM458760:KIM458767 JYQ458760:JYQ458767 JOU458760:JOU458767 JEY458760:JEY458767 IVC458760:IVC458767 ILG458760:ILG458767 IBK458760:IBK458767 HRO458760:HRO458767 HHS458760:HHS458767 GXW458760:GXW458767 GOA458760:GOA458767 GEE458760:GEE458767 FUI458760:FUI458767 FKM458760:FKM458767 FAQ458760:FAQ458767 EQU458760:EQU458767 EGY458760:EGY458767 DXC458760:DXC458767 DNG458760:DNG458767 DDK458760:DDK458767 CTO458760:CTO458767 CJS458760:CJS458767 BZW458760:BZW458767 BQA458760:BQA458767 BGE458760:BGE458767 AWI458760:AWI458767 AMM458760:AMM458767 ACQ458760:ACQ458767 SU458760:SU458767 IY458760:IY458767 C458761:C458768 WVK393224:WVK393231 WLO393224:WLO393231 WBS393224:WBS393231 VRW393224:VRW393231 VIA393224:VIA393231 UYE393224:UYE393231 UOI393224:UOI393231 UEM393224:UEM393231 TUQ393224:TUQ393231 TKU393224:TKU393231 TAY393224:TAY393231 SRC393224:SRC393231 SHG393224:SHG393231 RXK393224:RXK393231 RNO393224:RNO393231 RDS393224:RDS393231 QTW393224:QTW393231 QKA393224:QKA393231 QAE393224:QAE393231 PQI393224:PQI393231 PGM393224:PGM393231 OWQ393224:OWQ393231 OMU393224:OMU393231 OCY393224:OCY393231 NTC393224:NTC393231 NJG393224:NJG393231 MZK393224:MZK393231 MPO393224:MPO393231 MFS393224:MFS393231 LVW393224:LVW393231 LMA393224:LMA393231 LCE393224:LCE393231 KSI393224:KSI393231 KIM393224:KIM393231 JYQ393224:JYQ393231 JOU393224:JOU393231 JEY393224:JEY393231 IVC393224:IVC393231 ILG393224:ILG393231 IBK393224:IBK393231 HRO393224:HRO393231 HHS393224:HHS393231 GXW393224:GXW393231 GOA393224:GOA393231 GEE393224:GEE393231 FUI393224:FUI393231 FKM393224:FKM393231 FAQ393224:FAQ393231 EQU393224:EQU393231 EGY393224:EGY393231 DXC393224:DXC393231 DNG393224:DNG393231 DDK393224:DDK393231 CTO393224:CTO393231 CJS393224:CJS393231 BZW393224:BZW393231 BQA393224:BQA393231 BGE393224:BGE393231 AWI393224:AWI393231 AMM393224:AMM393231 ACQ393224:ACQ393231 SU393224:SU393231 IY393224:IY393231 C393225:C393232 WVK327688:WVK327695 WLO327688:WLO327695 WBS327688:WBS327695 VRW327688:VRW327695 VIA327688:VIA327695 UYE327688:UYE327695 UOI327688:UOI327695 UEM327688:UEM327695 TUQ327688:TUQ327695 TKU327688:TKU327695 TAY327688:TAY327695 SRC327688:SRC327695 SHG327688:SHG327695 RXK327688:RXK327695 RNO327688:RNO327695 RDS327688:RDS327695 QTW327688:QTW327695 QKA327688:QKA327695 QAE327688:QAE327695 PQI327688:PQI327695 PGM327688:PGM327695 OWQ327688:OWQ327695 OMU327688:OMU327695 OCY327688:OCY327695 NTC327688:NTC327695 NJG327688:NJG327695 MZK327688:MZK327695 MPO327688:MPO327695 MFS327688:MFS327695 LVW327688:LVW327695 LMA327688:LMA327695 LCE327688:LCE327695 KSI327688:KSI327695 KIM327688:KIM327695 JYQ327688:JYQ327695 JOU327688:JOU327695 JEY327688:JEY327695 IVC327688:IVC327695 ILG327688:ILG327695 IBK327688:IBK327695 HRO327688:HRO327695 HHS327688:HHS327695 GXW327688:GXW327695 GOA327688:GOA327695 GEE327688:GEE327695 FUI327688:FUI327695 FKM327688:FKM327695 FAQ327688:FAQ327695 EQU327688:EQU327695 EGY327688:EGY327695 DXC327688:DXC327695 DNG327688:DNG327695 DDK327688:DDK327695 CTO327688:CTO327695 CJS327688:CJS327695 BZW327688:BZW327695 BQA327688:BQA327695 BGE327688:BGE327695 AWI327688:AWI327695 AMM327688:AMM327695 ACQ327688:ACQ327695 SU327688:SU327695 IY327688:IY327695 C327689:C327696 WVK262152:WVK262159 WLO262152:WLO262159 WBS262152:WBS262159 VRW262152:VRW262159 VIA262152:VIA262159 UYE262152:UYE262159 UOI262152:UOI262159 UEM262152:UEM262159 TUQ262152:TUQ262159 TKU262152:TKU262159 TAY262152:TAY262159 SRC262152:SRC262159 SHG262152:SHG262159 RXK262152:RXK262159 RNO262152:RNO262159 RDS262152:RDS262159 QTW262152:QTW262159 QKA262152:QKA262159 QAE262152:QAE262159 PQI262152:PQI262159 PGM262152:PGM262159 OWQ262152:OWQ262159 OMU262152:OMU262159 OCY262152:OCY262159 NTC262152:NTC262159 NJG262152:NJG262159 MZK262152:MZK262159 MPO262152:MPO262159 MFS262152:MFS262159 LVW262152:LVW262159 LMA262152:LMA262159 LCE262152:LCE262159 KSI262152:KSI262159 KIM262152:KIM262159 JYQ262152:JYQ262159 JOU262152:JOU262159 JEY262152:JEY262159 IVC262152:IVC262159 ILG262152:ILG262159 IBK262152:IBK262159 HRO262152:HRO262159 HHS262152:HHS262159 GXW262152:GXW262159 GOA262152:GOA262159 GEE262152:GEE262159 FUI262152:FUI262159 FKM262152:FKM262159 FAQ262152:FAQ262159 EQU262152:EQU262159 EGY262152:EGY262159 DXC262152:DXC262159 DNG262152:DNG262159 DDK262152:DDK262159 CTO262152:CTO262159 CJS262152:CJS262159 BZW262152:BZW262159 BQA262152:BQA262159 BGE262152:BGE262159 AWI262152:AWI262159 AMM262152:AMM262159 ACQ262152:ACQ262159 SU262152:SU262159 IY262152:IY262159 C262153:C262160 WVK196616:WVK196623 WLO196616:WLO196623 WBS196616:WBS196623 VRW196616:VRW196623 VIA196616:VIA196623 UYE196616:UYE196623 UOI196616:UOI196623 UEM196616:UEM196623 TUQ196616:TUQ196623 TKU196616:TKU196623 TAY196616:TAY196623 SRC196616:SRC196623 SHG196616:SHG196623 RXK196616:RXK196623 RNO196616:RNO196623 RDS196616:RDS196623 QTW196616:QTW196623 QKA196616:QKA196623 QAE196616:QAE196623 PQI196616:PQI196623 PGM196616:PGM196623 OWQ196616:OWQ196623 OMU196616:OMU196623 OCY196616:OCY196623 NTC196616:NTC196623 NJG196616:NJG196623 MZK196616:MZK196623 MPO196616:MPO196623 MFS196616:MFS196623 LVW196616:LVW196623 LMA196616:LMA196623 LCE196616:LCE196623 KSI196616:KSI196623 KIM196616:KIM196623 JYQ196616:JYQ196623 JOU196616:JOU196623 JEY196616:JEY196623 IVC196616:IVC196623 ILG196616:ILG196623 IBK196616:IBK196623 HRO196616:HRO196623 HHS196616:HHS196623 GXW196616:GXW196623 GOA196616:GOA196623 GEE196616:GEE196623 FUI196616:FUI196623 FKM196616:FKM196623 FAQ196616:FAQ196623 EQU196616:EQU196623 EGY196616:EGY196623 DXC196616:DXC196623 DNG196616:DNG196623 DDK196616:DDK196623 CTO196616:CTO196623 CJS196616:CJS196623 BZW196616:BZW196623 BQA196616:BQA196623 BGE196616:BGE196623 AWI196616:AWI196623 AMM196616:AMM196623 ACQ196616:ACQ196623 SU196616:SU196623 IY196616:IY196623 C196617:C196624 WVK131080:WVK131087 WLO131080:WLO131087 WBS131080:WBS131087 VRW131080:VRW131087 VIA131080:VIA131087 UYE131080:UYE131087 UOI131080:UOI131087 UEM131080:UEM131087 TUQ131080:TUQ131087 TKU131080:TKU131087 TAY131080:TAY131087 SRC131080:SRC131087 SHG131080:SHG131087 RXK131080:RXK131087 RNO131080:RNO131087 RDS131080:RDS131087 QTW131080:QTW131087 QKA131080:QKA131087 QAE131080:QAE131087 PQI131080:PQI131087 PGM131080:PGM131087 OWQ131080:OWQ131087 OMU131080:OMU131087 OCY131080:OCY131087 NTC131080:NTC131087 NJG131080:NJG131087 MZK131080:MZK131087 MPO131080:MPO131087 MFS131080:MFS131087 LVW131080:LVW131087 LMA131080:LMA131087 LCE131080:LCE131087 KSI131080:KSI131087 KIM131080:KIM131087 JYQ131080:JYQ131087 JOU131080:JOU131087 JEY131080:JEY131087 IVC131080:IVC131087 ILG131080:ILG131087 IBK131080:IBK131087 HRO131080:HRO131087 HHS131080:HHS131087 GXW131080:GXW131087 GOA131080:GOA131087 GEE131080:GEE131087 FUI131080:FUI131087 FKM131080:FKM131087 FAQ131080:FAQ131087 EQU131080:EQU131087 EGY131080:EGY131087 DXC131080:DXC131087 DNG131080:DNG131087 DDK131080:DDK131087 CTO131080:CTO131087 CJS131080:CJS131087 BZW131080:BZW131087 BQA131080:BQA131087 BGE131080:BGE131087 AWI131080:AWI131087 AMM131080:AMM131087 ACQ131080:ACQ131087 SU131080:SU131087 IY131080:IY131087 C131081:C131088 WVK65544:WVK65551 WLO65544:WLO65551 WBS65544:WBS65551 VRW65544:VRW65551 VIA65544:VIA65551 UYE65544:UYE65551 UOI65544:UOI65551 UEM65544:UEM65551 TUQ65544:TUQ65551 TKU65544:TKU65551 TAY65544:TAY65551 SRC65544:SRC65551 SHG65544:SHG65551 RXK65544:RXK65551 RNO65544:RNO65551 RDS65544:RDS65551 QTW65544:QTW65551 QKA65544:QKA65551 QAE65544:QAE65551 PQI65544:PQI65551 PGM65544:PGM65551 OWQ65544:OWQ65551 OMU65544:OMU65551 OCY65544:OCY65551 NTC65544:NTC65551 NJG65544:NJG65551 MZK65544:MZK65551 MPO65544:MPO65551 MFS65544:MFS65551 LVW65544:LVW65551 LMA65544:LMA65551 LCE65544:LCE65551 KSI65544:KSI65551 KIM65544:KIM65551 JYQ65544:JYQ65551 JOU65544:JOU65551 JEY65544:JEY65551 IVC65544:IVC65551 ILG65544:ILG65551 IBK65544:IBK65551 HRO65544:HRO65551 HHS65544:HHS65551 GXW65544:GXW65551 GOA65544:GOA65551 GEE65544:GEE65551 FUI65544:FUI65551 FKM65544:FKM65551 FAQ65544:FAQ65551 EQU65544:EQU65551 EGY65544:EGY65551 DXC65544:DXC65551 DNG65544:DNG65551 DDK65544:DDK65551 CTO65544:CTO65551 CJS65544:CJS65551 BZW65544:BZW65551 BQA65544:BQA65551 BGE65544:BGE65551 AWI65544:AWI65551 AMM65544:AMM65551 ACQ65544:ACQ65551 SU65544:SU65551 IY65544:IY65551 C65545:C65552 WVK9:WVK16 WLO9:WLO16 WBS9:WBS16 VRW9:VRW16 VIA9:VIA16 UYE9:UYE16 UOI9:UOI16 UEM9:UEM16 TUQ9:TUQ16 TKU9:TKU16 TAY9:TAY16 SRC9:SRC16 SHG9:SHG16 RXK9:RXK16 RNO9:RNO16 RDS9:RDS16 QTW9:QTW16 QKA9:QKA16 QAE9:QAE16 PQI9:PQI16 PGM9:PGM16 OWQ9:OWQ16 OMU9:OMU16 OCY9:OCY16 NTC9:NTC16 NJG9:NJG16 MZK9:MZK16 MPO9:MPO16 MFS9:MFS16 LVW9:LVW16 LMA9:LMA16 LCE9:LCE16 KSI9:KSI16 KIM9:KIM16 JYQ9:JYQ16 JOU9:JOU16 JEY9:JEY16 IVC9:IVC16 ILG9:ILG16 IBK9:IBK16 HRO9:HRO16 HHS9:HHS16 GXW9:GXW16 GOA9:GOA16 GEE9:GEE16 FUI9:FUI16 FKM9:FKM16 FAQ9:FAQ16 EQU9:EQU16 EGY9:EGY16 DXC9:DXC16 DNG9:DNG16 DDK9:DDK16 CTO9:CTO16 CJS9:CJS16 BZW9:BZW16 BQA9:BQA16 BGE9:BGE16 AWI9:AWI16 AMM9:AMM16 ACQ9:ACQ16 SU9:SU16 IY9:IY16" xr:uid="{CCE226F7-728D-4EE4-84BB-62B2A3D6E1A8}">
      <formula1>$C$99:$C$100</formula1>
    </dataValidation>
  </dataValidations>
  <pageMargins left="0.71" right="0.54" top="0.5" bottom="0.5" header="0.5" footer="0.5"/>
  <pageSetup paperSize="5" scale="97" orientation="landscape" r:id="rId1"/>
  <headerFooter alignWithMargins="0">
    <oddFooter>&amp;F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7B87B-E8C7-4B73-A694-22DBEF59553B}">
  <dimension ref="A1"/>
  <sheetViews>
    <sheetView workbookViewId="0"/>
  </sheetViews>
  <sheetFormatPr defaultRowHeight="14.4" x14ac:dyDescent="0.3"/>
  <sheetData>
    <row r="1" spans="1:1" x14ac:dyDescent="0.3">
      <c r="A1" t="s">
        <v>1068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661"/>
  <sheetViews>
    <sheetView topLeftCell="A4" workbookViewId="0">
      <selection activeCell="A5" sqref="A5"/>
    </sheetView>
  </sheetViews>
  <sheetFormatPr defaultColWidth="8.88671875" defaultRowHeight="13.2" outlineLevelCol="1" x14ac:dyDescent="0.25"/>
  <cols>
    <col min="1" max="1" width="13.109375" style="1" customWidth="1"/>
    <col min="2" max="2" width="36.33203125" style="1" customWidth="1" outlineLevel="1"/>
    <col min="3" max="3" width="4.44140625" style="1" customWidth="1"/>
    <col min="4" max="4" width="12.88671875" style="1" customWidth="1"/>
    <col min="5" max="5" width="37.6640625" style="1" customWidth="1" outlineLevel="1"/>
    <col min="6" max="6" width="19.109375" style="1" customWidth="1" outlineLevel="1"/>
    <col min="7" max="7" width="3.33203125" style="1" customWidth="1"/>
    <col min="8" max="8" width="8.88671875" style="1"/>
    <col min="9" max="9" width="49.33203125" style="1" customWidth="1" outlineLevel="1"/>
    <col min="10" max="10" width="14" style="1" customWidth="1" outlineLevel="1"/>
    <col min="11" max="11" width="2.6640625" style="1" customWidth="1"/>
    <col min="12" max="12" width="17.88671875" style="1" customWidth="1"/>
    <col min="13" max="13" width="57.109375" style="1" customWidth="1" outlineLevel="1"/>
    <col min="14" max="14" width="3.109375" style="1" customWidth="1"/>
    <col min="15" max="15" width="11.88671875" style="1" customWidth="1"/>
    <col min="16" max="16" width="21.33203125" style="1" customWidth="1" outlineLevel="1"/>
    <col min="17" max="16384" width="8.88671875" style="1"/>
  </cols>
  <sheetData>
    <row r="1" spans="1:16" x14ac:dyDescent="0.25">
      <c r="A1" s="1" t="s">
        <v>708</v>
      </c>
    </row>
    <row r="2" spans="1:16" ht="13.8" thickBot="1" x14ac:dyDescent="0.3">
      <c r="D2" s="198" t="s">
        <v>711</v>
      </c>
      <c r="E2" s="198"/>
      <c r="F2" s="198"/>
    </row>
    <row r="3" spans="1:16" x14ac:dyDescent="0.25">
      <c r="A3" s="199" t="s">
        <v>423</v>
      </c>
      <c r="B3" s="200"/>
      <c r="C3" s="2">
        <v>1</v>
      </c>
      <c r="D3" s="199" t="s">
        <v>425</v>
      </c>
      <c r="E3" s="204"/>
      <c r="F3" s="200"/>
      <c r="G3" s="2"/>
      <c r="H3" s="201" t="s">
        <v>424</v>
      </c>
      <c r="I3" s="202"/>
      <c r="J3" s="203"/>
      <c r="K3" s="2"/>
      <c r="L3" s="199" t="s">
        <v>457</v>
      </c>
      <c r="M3" s="200"/>
      <c r="O3" s="199" t="s">
        <v>725</v>
      </c>
      <c r="P3" s="200"/>
    </row>
    <row r="4" spans="1:16" s="2" customFormat="1" x14ac:dyDescent="0.25">
      <c r="A4" s="2" t="s">
        <v>392</v>
      </c>
      <c r="B4" s="2" t="s">
        <v>410</v>
      </c>
      <c r="D4" s="2" t="s">
        <v>237</v>
      </c>
      <c r="E4" s="2" t="s">
        <v>458</v>
      </c>
      <c r="F4" s="2" t="s">
        <v>710</v>
      </c>
      <c r="H4" s="2" t="s">
        <v>235</v>
      </c>
      <c r="I4" s="2" t="s">
        <v>236</v>
      </c>
      <c r="J4" s="2" t="s">
        <v>234</v>
      </c>
      <c r="L4" s="2" t="s">
        <v>393</v>
      </c>
      <c r="M4" s="2" t="s">
        <v>456</v>
      </c>
      <c r="O4" s="2" t="s">
        <v>726</v>
      </c>
      <c r="P4" s="2" t="s">
        <v>727</v>
      </c>
    </row>
    <row r="5" spans="1:16" ht="14.4" x14ac:dyDescent="0.3">
      <c r="A5" s="1">
        <v>100</v>
      </c>
      <c r="B5" s="1" t="s">
        <v>394</v>
      </c>
      <c r="D5" s="206">
        <v>1001</v>
      </c>
      <c r="E5" t="s">
        <v>238</v>
      </c>
      <c r="F5" t="s">
        <v>1080</v>
      </c>
      <c r="H5" s="206">
        <v>40000</v>
      </c>
      <c r="I5" t="s">
        <v>0</v>
      </c>
      <c r="J5" t="s">
        <v>232</v>
      </c>
      <c r="L5" s="208">
        <v>10004</v>
      </c>
      <c r="M5" t="s">
        <v>459</v>
      </c>
      <c r="O5" s="206">
        <v>100</v>
      </c>
      <c r="P5" t="s">
        <v>730</v>
      </c>
    </row>
    <row r="6" spans="1:16" ht="14.4" x14ac:dyDescent="0.3">
      <c r="A6" s="1">
        <v>110</v>
      </c>
      <c r="B6" s="1" t="s">
        <v>395</v>
      </c>
      <c r="D6" s="206">
        <v>1002</v>
      </c>
      <c r="E6" t="s">
        <v>239</v>
      </c>
      <c r="F6" t="s">
        <v>1080</v>
      </c>
      <c r="H6" s="206">
        <v>40001</v>
      </c>
      <c r="I6" t="s">
        <v>1</v>
      </c>
      <c r="J6" t="s">
        <v>232</v>
      </c>
      <c r="L6" s="208">
        <v>10005</v>
      </c>
      <c r="M6" t="s">
        <v>460</v>
      </c>
      <c r="O6" s="206">
        <v>101</v>
      </c>
      <c r="P6" t="s">
        <v>731</v>
      </c>
    </row>
    <row r="7" spans="1:16" ht="14.4" x14ac:dyDescent="0.3">
      <c r="A7" s="1">
        <v>120</v>
      </c>
      <c r="B7" s="1" t="s">
        <v>396</v>
      </c>
      <c r="D7" s="206">
        <v>1003</v>
      </c>
      <c r="E7" t="s">
        <v>240</v>
      </c>
      <c r="F7" t="s">
        <v>1080</v>
      </c>
      <c r="H7" s="206">
        <v>40002</v>
      </c>
      <c r="I7" t="s">
        <v>2</v>
      </c>
      <c r="J7" t="s">
        <v>232</v>
      </c>
      <c r="L7" s="208">
        <v>10006</v>
      </c>
      <c r="M7" t="s">
        <v>461</v>
      </c>
      <c r="O7" s="206">
        <v>102</v>
      </c>
      <c r="P7" t="s">
        <v>732</v>
      </c>
    </row>
    <row r="8" spans="1:16" ht="14.4" x14ac:dyDescent="0.3">
      <c r="A8" s="1">
        <v>130</v>
      </c>
      <c r="B8" s="1" t="s">
        <v>397</v>
      </c>
      <c r="D8" s="206">
        <v>1004</v>
      </c>
      <c r="E8" t="s">
        <v>241</v>
      </c>
      <c r="F8" t="s">
        <v>1080</v>
      </c>
      <c r="H8" s="206">
        <v>40003</v>
      </c>
      <c r="I8" t="s">
        <v>3</v>
      </c>
      <c r="J8" t="s">
        <v>232</v>
      </c>
      <c r="L8" s="171" t="s">
        <v>462</v>
      </c>
      <c r="M8" t="s">
        <v>463</v>
      </c>
      <c r="O8" s="206">
        <v>103</v>
      </c>
      <c r="P8" t="s">
        <v>733</v>
      </c>
    </row>
    <row r="9" spans="1:16" ht="14.4" x14ac:dyDescent="0.3">
      <c r="A9" s="1">
        <v>140</v>
      </c>
      <c r="B9" s="1" t="s">
        <v>398</v>
      </c>
      <c r="D9" s="206">
        <v>1005</v>
      </c>
      <c r="E9" t="s">
        <v>242</v>
      </c>
      <c r="F9" t="s">
        <v>1080</v>
      </c>
      <c r="H9" s="206">
        <v>40004</v>
      </c>
      <c r="I9" t="s">
        <v>4</v>
      </c>
      <c r="J9" t="s">
        <v>232</v>
      </c>
      <c r="L9" s="208">
        <v>10007</v>
      </c>
      <c r="M9" t="s">
        <v>787</v>
      </c>
      <c r="O9" s="206">
        <v>104</v>
      </c>
      <c r="P9" t="s">
        <v>734</v>
      </c>
    </row>
    <row r="10" spans="1:16" ht="14.4" x14ac:dyDescent="0.3">
      <c r="A10" s="1">
        <v>150</v>
      </c>
      <c r="B10" s="1" t="s">
        <v>399</v>
      </c>
      <c r="D10" s="206">
        <v>1006</v>
      </c>
      <c r="E10" t="s">
        <v>243</v>
      </c>
      <c r="F10" t="s">
        <v>1080</v>
      </c>
      <c r="H10" s="206">
        <v>40005</v>
      </c>
      <c r="I10" t="s">
        <v>5</v>
      </c>
      <c r="J10" t="s">
        <v>232</v>
      </c>
      <c r="L10" s="171" t="s">
        <v>464</v>
      </c>
      <c r="M10" t="s">
        <v>788</v>
      </c>
      <c r="O10" s="206">
        <v>105</v>
      </c>
      <c r="P10" t="s">
        <v>735</v>
      </c>
    </row>
    <row r="11" spans="1:16" ht="14.4" x14ac:dyDescent="0.3">
      <c r="A11" s="1">
        <v>160</v>
      </c>
      <c r="B11" s="1" t="s">
        <v>400</v>
      </c>
      <c r="D11" s="206">
        <v>1007</v>
      </c>
      <c r="E11" t="s">
        <v>244</v>
      </c>
      <c r="F11" t="s">
        <v>1080</v>
      </c>
      <c r="H11" s="206">
        <v>40006</v>
      </c>
      <c r="I11" t="s">
        <v>6</v>
      </c>
      <c r="J11" t="s">
        <v>232</v>
      </c>
      <c r="L11" s="208">
        <v>10008</v>
      </c>
      <c r="M11" t="s">
        <v>465</v>
      </c>
      <c r="O11" s="206">
        <v>106</v>
      </c>
      <c r="P11" t="s">
        <v>736</v>
      </c>
    </row>
    <row r="12" spans="1:16" ht="14.4" x14ac:dyDescent="0.3">
      <c r="A12" s="1">
        <v>170</v>
      </c>
      <c r="B12" s="1" t="s">
        <v>401</v>
      </c>
      <c r="D12" s="206">
        <v>1008</v>
      </c>
      <c r="E12" t="s">
        <v>245</v>
      </c>
      <c r="F12" t="s">
        <v>1080</v>
      </c>
      <c r="H12" s="206">
        <v>41000</v>
      </c>
      <c r="I12" t="s">
        <v>7</v>
      </c>
      <c r="J12" t="s">
        <v>232</v>
      </c>
      <c r="L12" s="171" t="s">
        <v>466</v>
      </c>
      <c r="M12" t="s">
        <v>467</v>
      </c>
      <c r="O12" s="206">
        <v>107</v>
      </c>
      <c r="P12" t="s">
        <v>737</v>
      </c>
    </row>
    <row r="13" spans="1:16" ht="14.4" x14ac:dyDescent="0.3">
      <c r="A13" s="1">
        <v>180</v>
      </c>
      <c r="B13" s="1" t="s">
        <v>402</v>
      </c>
      <c r="D13" s="206">
        <v>1009</v>
      </c>
      <c r="E13" t="s">
        <v>246</v>
      </c>
      <c r="F13" t="s">
        <v>1080</v>
      </c>
      <c r="H13" s="206">
        <v>41001</v>
      </c>
      <c r="I13" t="s">
        <v>8</v>
      </c>
      <c r="J13" t="s">
        <v>232</v>
      </c>
      <c r="L13" s="208">
        <v>10009</v>
      </c>
      <c r="M13" t="s">
        <v>468</v>
      </c>
      <c r="O13" s="206">
        <v>108</v>
      </c>
      <c r="P13" t="s">
        <v>738</v>
      </c>
    </row>
    <row r="14" spans="1:16" ht="14.4" x14ac:dyDescent="0.3">
      <c r="A14" s="1">
        <v>190</v>
      </c>
      <c r="B14" s="1" t="s">
        <v>403</v>
      </c>
      <c r="D14" s="206">
        <v>1010</v>
      </c>
      <c r="E14" t="s">
        <v>247</v>
      </c>
      <c r="F14" t="s">
        <v>1081</v>
      </c>
      <c r="H14" s="206">
        <v>41002</v>
      </c>
      <c r="I14" t="s">
        <v>9</v>
      </c>
      <c r="J14" t="s">
        <v>232</v>
      </c>
      <c r="L14" s="208">
        <v>10011</v>
      </c>
      <c r="M14" t="s">
        <v>469</v>
      </c>
      <c r="O14" s="206">
        <v>109</v>
      </c>
      <c r="P14" t="s">
        <v>739</v>
      </c>
    </row>
    <row r="15" spans="1:16" ht="14.4" x14ac:dyDescent="0.3">
      <c r="A15" s="1">
        <v>200</v>
      </c>
      <c r="B15" s="1" t="s">
        <v>404</v>
      </c>
      <c r="D15" s="206">
        <v>1011</v>
      </c>
      <c r="E15" t="s">
        <v>248</v>
      </c>
      <c r="F15" t="s">
        <v>1082</v>
      </c>
      <c r="H15" s="206">
        <v>41003</v>
      </c>
      <c r="I15" t="s">
        <v>10</v>
      </c>
      <c r="J15" t="s">
        <v>232</v>
      </c>
      <c r="L15" s="208">
        <v>10013</v>
      </c>
      <c r="M15" t="s">
        <v>470</v>
      </c>
      <c r="O15" s="206">
        <v>110</v>
      </c>
      <c r="P15" t="s">
        <v>740</v>
      </c>
    </row>
    <row r="16" spans="1:16" ht="14.4" x14ac:dyDescent="0.3">
      <c r="A16" s="1">
        <v>210</v>
      </c>
      <c r="B16" s="1" t="s">
        <v>405</v>
      </c>
      <c r="D16" s="206">
        <v>1012</v>
      </c>
      <c r="E16" t="s">
        <v>249</v>
      </c>
      <c r="F16" t="s">
        <v>1082</v>
      </c>
      <c r="H16" s="206">
        <v>41004</v>
      </c>
      <c r="I16" t="s">
        <v>11</v>
      </c>
      <c r="J16" t="s">
        <v>232</v>
      </c>
      <c r="L16" s="171" t="s">
        <v>471</v>
      </c>
      <c r="M16" t="s">
        <v>472</v>
      </c>
      <c r="O16" s="206">
        <v>111</v>
      </c>
      <c r="P16" t="s">
        <v>741</v>
      </c>
    </row>
    <row r="17" spans="1:16" ht="14.4" x14ac:dyDescent="0.3">
      <c r="A17" s="1">
        <v>220</v>
      </c>
      <c r="B17" s="1" t="s">
        <v>406</v>
      </c>
      <c r="D17" s="206">
        <v>1013</v>
      </c>
      <c r="E17" t="s">
        <v>250</v>
      </c>
      <c r="F17" t="s">
        <v>1578</v>
      </c>
      <c r="H17" s="206">
        <v>42000</v>
      </c>
      <c r="I17" t="s">
        <v>12</v>
      </c>
      <c r="J17" t="s">
        <v>232</v>
      </c>
      <c r="L17" s="208">
        <v>10014</v>
      </c>
      <c r="M17" t="s">
        <v>473</v>
      </c>
      <c r="O17" s="206">
        <v>116</v>
      </c>
      <c r="P17" t="s">
        <v>742</v>
      </c>
    </row>
    <row r="18" spans="1:16" ht="14.4" x14ac:dyDescent="0.3">
      <c r="A18" s="1">
        <v>230</v>
      </c>
      <c r="B18" s="1" t="s">
        <v>407</v>
      </c>
      <c r="D18" s="206">
        <v>1014</v>
      </c>
      <c r="E18" t="s">
        <v>251</v>
      </c>
      <c r="F18" t="s">
        <v>1578</v>
      </c>
      <c r="H18" s="206">
        <v>42001</v>
      </c>
      <c r="I18" t="s">
        <v>13</v>
      </c>
      <c r="J18" t="s">
        <v>232</v>
      </c>
      <c r="L18" s="171" t="s">
        <v>474</v>
      </c>
      <c r="M18" t="s">
        <v>475</v>
      </c>
      <c r="O18" s="206">
        <v>117</v>
      </c>
      <c r="P18" t="s">
        <v>743</v>
      </c>
    </row>
    <row r="19" spans="1:16" ht="14.4" x14ac:dyDescent="0.3">
      <c r="A19" s="1">
        <v>240</v>
      </c>
      <c r="B19" s="1" t="s">
        <v>408</v>
      </c>
      <c r="D19" s="206">
        <v>1015</v>
      </c>
      <c r="E19" t="s">
        <v>252</v>
      </c>
      <c r="F19" t="s">
        <v>1082</v>
      </c>
      <c r="H19" s="206">
        <v>42002</v>
      </c>
      <c r="I19" t="s">
        <v>14</v>
      </c>
      <c r="J19" t="s">
        <v>232</v>
      </c>
      <c r="L19" s="208">
        <v>10016</v>
      </c>
      <c r="M19" t="s">
        <v>476</v>
      </c>
      <c r="O19" s="206">
        <v>118</v>
      </c>
      <c r="P19" t="s">
        <v>744</v>
      </c>
    </row>
    <row r="20" spans="1:16" ht="14.4" x14ac:dyDescent="0.3">
      <c r="A20" s="1">
        <v>250</v>
      </c>
      <c r="B20" s="1" t="s">
        <v>409</v>
      </c>
      <c r="D20" s="206">
        <v>1016</v>
      </c>
      <c r="E20" t="s">
        <v>253</v>
      </c>
      <c r="F20" t="s">
        <v>1082</v>
      </c>
      <c r="H20" s="206">
        <v>42004</v>
      </c>
      <c r="I20" t="s">
        <v>15</v>
      </c>
      <c r="J20" t="s">
        <v>232</v>
      </c>
      <c r="L20" s="208">
        <v>10017</v>
      </c>
      <c r="M20" t="s">
        <v>477</v>
      </c>
      <c r="O20" s="206">
        <v>119</v>
      </c>
      <c r="P20" t="s">
        <v>1685</v>
      </c>
    </row>
    <row r="21" spans="1:16" ht="14.4" x14ac:dyDescent="0.3">
      <c r="A21" s="26" t="s">
        <v>411</v>
      </c>
      <c r="B21" s="1" t="s">
        <v>412</v>
      </c>
      <c r="D21" s="206">
        <v>1017</v>
      </c>
      <c r="E21" t="s">
        <v>254</v>
      </c>
      <c r="F21" t="s">
        <v>1082</v>
      </c>
      <c r="H21" s="206">
        <v>42005</v>
      </c>
      <c r="I21" t="s">
        <v>16</v>
      </c>
      <c r="J21" t="s">
        <v>232</v>
      </c>
      <c r="L21" s="208">
        <v>10018</v>
      </c>
      <c r="M21" t="s">
        <v>478</v>
      </c>
      <c r="O21" s="206">
        <v>121</v>
      </c>
      <c r="P21" t="s">
        <v>745</v>
      </c>
    </row>
    <row r="22" spans="1:16" ht="14.4" x14ac:dyDescent="0.3">
      <c r="A22" s="26" t="s">
        <v>413</v>
      </c>
      <c r="B22" s="1" t="s">
        <v>414</v>
      </c>
      <c r="D22" s="206">
        <v>1018</v>
      </c>
      <c r="E22" t="s">
        <v>255</v>
      </c>
      <c r="F22" t="s">
        <v>1082</v>
      </c>
      <c r="H22" s="206">
        <v>42006</v>
      </c>
      <c r="I22" t="s">
        <v>17</v>
      </c>
      <c r="J22" t="s">
        <v>232</v>
      </c>
      <c r="L22" s="208">
        <v>10020</v>
      </c>
      <c r="M22" t="s">
        <v>479</v>
      </c>
      <c r="O22" s="206">
        <v>122</v>
      </c>
      <c r="P22" t="s">
        <v>746</v>
      </c>
    </row>
    <row r="23" spans="1:16" ht="14.4" x14ac:dyDescent="0.3">
      <c r="A23" s="26" t="s">
        <v>415</v>
      </c>
      <c r="B23" s="1" t="s">
        <v>416</v>
      </c>
      <c r="D23" s="206">
        <v>1019</v>
      </c>
      <c r="E23" t="s">
        <v>256</v>
      </c>
      <c r="F23" t="s">
        <v>1082</v>
      </c>
      <c r="H23" s="206">
        <v>42007</v>
      </c>
      <c r="I23" t="s">
        <v>18</v>
      </c>
      <c r="J23" t="s">
        <v>232</v>
      </c>
      <c r="L23" s="208">
        <v>10022</v>
      </c>
      <c r="M23" t="s">
        <v>480</v>
      </c>
      <c r="O23" s="206">
        <v>123</v>
      </c>
      <c r="P23" t="s">
        <v>747</v>
      </c>
    </row>
    <row r="24" spans="1:16" ht="14.4" x14ac:dyDescent="0.3">
      <c r="A24" s="26" t="s">
        <v>417</v>
      </c>
      <c r="B24" s="1" t="s">
        <v>418</v>
      </c>
      <c r="D24" s="206">
        <v>1020</v>
      </c>
      <c r="E24" t="s">
        <v>257</v>
      </c>
      <c r="F24" t="s">
        <v>1082</v>
      </c>
      <c r="H24" s="206">
        <v>42008</v>
      </c>
      <c r="I24" t="s">
        <v>19</v>
      </c>
      <c r="J24" t="s">
        <v>232</v>
      </c>
      <c r="L24" s="208">
        <v>10023</v>
      </c>
      <c r="M24" t="s">
        <v>481</v>
      </c>
      <c r="O24" s="206">
        <v>124</v>
      </c>
      <c r="P24" t="s">
        <v>748</v>
      </c>
    </row>
    <row r="25" spans="1:16" ht="14.4" x14ac:dyDescent="0.3">
      <c r="A25" s="26" t="s">
        <v>419</v>
      </c>
      <c r="B25" s="1" t="s">
        <v>420</v>
      </c>
      <c r="D25" s="206">
        <v>1021</v>
      </c>
      <c r="E25" t="s">
        <v>258</v>
      </c>
      <c r="F25" t="s">
        <v>1082</v>
      </c>
      <c r="H25" s="206">
        <v>42009</v>
      </c>
      <c r="I25" t="s">
        <v>20</v>
      </c>
      <c r="J25" t="s">
        <v>232</v>
      </c>
      <c r="L25" s="208">
        <v>10024</v>
      </c>
      <c r="M25" t="s">
        <v>482</v>
      </c>
      <c r="O25" s="206">
        <v>125</v>
      </c>
      <c r="P25" t="s">
        <v>749</v>
      </c>
    </row>
    <row r="26" spans="1:16" ht="14.4" x14ac:dyDescent="0.3">
      <c r="A26" s="26" t="s">
        <v>421</v>
      </c>
      <c r="B26" s="1" t="s">
        <v>422</v>
      </c>
      <c r="D26" s="206">
        <v>1022</v>
      </c>
      <c r="E26" t="s">
        <v>259</v>
      </c>
      <c r="F26" t="s">
        <v>1082</v>
      </c>
      <c r="H26" s="206">
        <v>42010</v>
      </c>
      <c r="I26" t="s">
        <v>1087</v>
      </c>
      <c r="J26" t="s">
        <v>232</v>
      </c>
      <c r="L26" s="208">
        <v>10025</v>
      </c>
      <c r="M26" t="s">
        <v>483</v>
      </c>
      <c r="O26" s="206">
        <v>126</v>
      </c>
      <c r="P26" t="s">
        <v>750</v>
      </c>
    </row>
    <row r="27" spans="1:16" ht="14.4" x14ac:dyDescent="0.3">
      <c r="A27" s="26" t="s">
        <v>1576</v>
      </c>
      <c r="B27" s="1" t="s">
        <v>1577</v>
      </c>
      <c r="D27" s="206">
        <v>1023</v>
      </c>
      <c r="E27" t="s">
        <v>260</v>
      </c>
      <c r="F27" t="s">
        <v>1082</v>
      </c>
      <c r="H27" s="206">
        <v>42011</v>
      </c>
      <c r="I27" t="s">
        <v>21</v>
      </c>
      <c r="J27" t="s">
        <v>232</v>
      </c>
      <c r="L27" s="208">
        <v>10026</v>
      </c>
      <c r="M27" t="s">
        <v>484</v>
      </c>
      <c r="O27" s="206">
        <v>127</v>
      </c>
      <c r="P27" t="s">
        <v>751</v>
      </c>
    </row>
    <row r="28" spans="1:16" ht="14.4" x14ac:dyDescent="0.3">
      <c r="A28" s="26">
        <v>999</v>
      </c>
      <c r="B28" s="1" t="s">
        <v>285</v>
      </c>
      <c r="D28" s="206">
        <v>1024</v>
      </c>
      <c r="E28" t="s">
        <v>261</v>
      </c>
      <c r="F28" t="s">
        <v>1082</v>
      </c>
      <c r="H28" s="206">
        <v>42012</v>
      </c>
      <c r="I28" t="s">
        <v>22</v>
      </c>
      <c r="J28" t="s">
        <v>232</v>
      </c>
      <c r="L28" s="208">
        <v>10027</v>
      </c>
      <c r="M28" t="s">
        <v>485</v>
      </c>
      <c r="O28" s="206">
        <v>128</v>
      </c>
      <c r="P28" t="s">
        <v>752</v>
      </c>
    </row>
    <row r="29" spans="1:16" ht="14.4" x14ac:dyDescent="0.3">
      <c r="D29" s="206">
        <v>1025</v>
      </c>
      <c r="E29" t="s">
        <v>262</v>
      </c>
      <c r="F29" t="s">
        <v>1082</v>
      </c>
      <c r="H29" s="206">
        <v>42013</v>
      </c>
      <c r="I29" t="s">
        <v>23</v>
      </c>
      <c r="J29" t="s">
        <v>232</v>
      </c>
      <c r="L29" s="171" t="s">
        <v>486</v>
      </c>
      <c r="M29" t="s">
        <v>487</v>
      </c>
      <c r="O29" s="206">
        <v>129</v>
      </c>
      <c r="P29" t="s">
        <v>753</v>
      </c>
    </row>
    <row r="30" spans="1:16" ht="14.4" x14ac:dyDescent="0.3">
      <c r="D30" s="206">
        <v>1026</v>
      </c>
      <c r="E30" t="s">
        <v>263</v>
      </c>
      <c r="F30" t="s">
        <v>1082</v>
      </c>
      <c r="H30" s="206">
        <v>42014</v>
      </c>
      <c r="I30" t="s">
        <v>1054</v>
      </c>
      <c r="J30" t="s">
        <v>232</v>
      </c>
      <c r="L30" s="208">
        <v>10028</v>
      </c>
      <c r="M30" t="s">
        <v>488</v>
      </c>
      <c r="O30" s="206">
        <v>130</v>
      </c>
      <c r="P30" t="s">
        <v>754</v>
      </c>
    </row>
    <row r="31" spans="1:16" ht="14.4" x14ac:dyDescent="0.3">
      <c r="D31" s="206">
        <v>1027</v>
      </c>
      <c r="E31" t="s">
        <v>264</v>
      </c>
      <c r="F31" t="s">
        <v>1082</v>
      </c>
      <c r="H31" s="206">
        <v>42100</v>
      </c>
      <c r="I31" t="s">
        <v>24</v>
      </c>
      <c r="J31" t="s">
        <v>232</v>
      </c>
      <c r="L31" s="208">
        <v>10029</v>
      </c>
      <c r="M31" t="s">
        <v>789</v>
      </c>
      <c r="O31" s="206">
        <v>131</v>
      </c>
      <c r="P31" t="s">
        <v>755</v>
      </c>
    </row>
    <row r="32" spans="1:16" ht="14.4" x14ac:dyDescent="0.3">
      <c r="D32" s="206">
        <v>1028</v>
      </c>
      <c r="E32" t="s">
        <v>265</v>
      </c>
      <c r="F32" t="s">
        <v>1082</v>
      </c>
      <c r="H32" s="206">
        <v>42101</v>
      </c>
      <c r="I32" t="s">
        <v>25</v>
      </c>
      <c r="J32" t="s">
        <v>232</v>
      </c>
      <c r="L32" s="208">
        <v>10030</v>
      </c>
      <c r="M32" t="s">
        <v>489</v>
      </c>
      <c r="O32" s="206">
        <v>132</v>
      </c>
      <c r="P32" t="s">
        <v>756</v>
      </c>
    </row>
    <row r="33" spans="4:16" ht="14.4" x14ac:dyDescent="0.3">
      <c r="D33" s="206">
        <v>1029</v>
      </c>
      <c r="E33" t="s">
        <v>266</v>
      </c>
      <c r="F33" t="s">
        <v>1082</v>
      </c>
      <c r="H33" s="206">
        <v>42102</v>
      </c>
      <c r="I33" t="s">
        <v>26</v>
      </c>
      <c r="J33" t="s">
        <v>232</v>
      </c>
      <c r="L33" s="208">
        <v>10032</v>
      </c>
      <c r="M33" t="s">
        <v>490</v>
      </c>
      <c r="O33" s="206">
        <v>133</v>
      </c>
      <c r="P33" t="s">
        <v>757</v>
      </c>
    </row>
    <row r="34" spans="4:16" ht="14.4" x14ac:dyDescent="0.3">
      <c r="D34" s="206">
        <v>1030</v>
      </c>
      <c r="E34" t="s">
        <v>267</v>
      </c>
      <c r="F34" t="s">
        <v>1082</v>
      </c>
      <c r="H34" s="206">
        <v>42103</v>
      </c>
      <c r="I34" t="s">
        <v>1055</v>
      </c>
      <c r="J34" t="s">
        <v>232</v>
      </c>
      <c r="L34" s="208">
        <v>10033</v>
      </c>
      <c r="M34" t="s">
        <v>491</v>
      </c>
      <c r="O34" s="206">
        <v>134</v>
      </c>
      <c r="P34" t="s">
        <v>758</v>
      </c>
    </row>
    <row r="35" spans="4:16" ht="14.4" x14ac:dyDescent="0.3">
      <c r="D35" s="206">
        <v>1031</v>
      </c>
      <c r="E35" t="s">
        <v>268</v>
      </c>
      <c r="F35" t="s">
        <v>1082</v>
      </c>
      <c r="H35" s="206">
        <v>42104</v>
      </c>
      <c r="I35" t="s">
        <v>1088</v>
      </c>
      <c r="J35" t="s">
        <v>232</v>
      </c>
      <c r="L35" s="208">
        <v>10034</v>
      </c>
      <c r="M35" t="s">
        <v>492</v>
      </c>
      <c r="O35" s="206">
        <v>135</v>
      </c>
      <c r="P35" t="s">
        <v>759</v>
      </c>
    </row>
    <row r="36" spans="4:16" ht="14.4" x14ac:dyDescent="0.3">
      <c r="D36" s="206">
        <v>1032</v>
      </c>
      <c r="E36" t="s">
        <v>269</v>
      </c>
      <c r="F36" t="s">
        <v>1082</v>
      </c>
      <c r="H36" s="206">
        <v>43000</v>
      </c>
      <c r="I36" t="s">
        <v>27</v>
      </c>
      <c r="J36" t="s">
        <v>232</v>
      </c>
      <c r="L36" s="208">
        <v>10042</v>
      </c>
      <c r="M36" t="s">
        <v>493</v>
      </c>
      <c r="O36" s="206">
        <v>136</v>
      </c>
      <c r="P36" t="s">
        <v>760</v>
      </c>
    </row>
    <row r="37" spans="4:16" ht="14.4" x14ac:dyDescent="0.3">
      <c r="D37" s="206">
        <v>1033</v>
      </c>
      <c r="E37" t="s">
        <v>270</v>
      </c>
      <c r="F37" t="s">
        <v>1082</v>
      </c>
      <c r="H37" s="206">
        <v>44001</v>
      </c>
      <c r="I37" t="s">
        <v>28</v>
      </c>
      <c r="J37" t="s">
        <v>232</v>
      </c>
      <c r="L37" s="208">
        <v>10043</v>
      </c>
      <c r="M37" t="s">
        <v>494</v>
      </c>
      <c r="O37" s="206">
        <v>137</v>
      </c>
      <c r="P37" t="s">
        <v>761</v>
      </c>
    </row>
    <row r="38" spans="4:16" ht="14.4" x14ac:dyDescent="0.3">
      <c r="D38" s="206">
        <v>1034</v>
      </c>
      <c r="E38" t="s">
        <v>271</v>
      </c>
      <c r="F38" t="s">
        <v>1082</v>
      </c>
      <c r="H38" s="206">
        <v>44002</v>
      </c>
      <c r="I38" t="s">
        <v>29</v>
      </c>
      <c r="J38" t="s">
        <v>232</v>
      </c>
      <c r="L38" s="208">
        <v>10044</v>
      </c>
      <c r="M38" t="s">
        <v>495</v>
      </c>
      <c r="O38" s="206">
        <v>138</v>
      </c>
      <c r="P38" t="s">
        <v>762</v>
      </c>
    </row>
    <row r="39" spans="4:16" ht="14.4" x14ac:dyDescent="0.3">
      <c r="D39" s="206">
        <v>1035</v>
      </c>
      <c r="E39" t="s">
        <v>272</v>
      </c>
      <c r="F39" t="s">
        <v>1082</v>
      </c>
      <c r="H39" s="206">
        <v>44003</v>
      </c>
      <c r="I39" t="s">
        <v>30</v>
      </c>
      <c r="J39" t="s">
        <v>232</v>
      </c>
      <c r="L39" s="208">
        <v>10045</v>
      </c>
      <c r="M39" t="s">
        <v>496</v>
      </c>
      <c r="O39" s="206">
        <v>139</v>
      </c>
      <c r="P39" t="s">
        <v>763</v>
      </c>
    </row>
    <row r="40" spans="4:16" ht="14.4" x14ac:dyDescent="0.3">
      <c r="D40" s="206">
        <v>1036</v>
      </c>
      <c r="E40" t="s">
        <v>273</v>
      </c>
      <c r="F40" t="s">
        <v>1082</v>
      </c>
      <c r="H40" s="206">
        <v>44004</v>
      </c>
      <c r="I40" t="s">
        <v>31</v>
      </c>
      <c r="J40" t="s">
        <v>232</v>
      </c>
      <c r="L40" s="208">
        <v>10047</v>
      </c>
      <c r="M40" t="s">
        <v>497</v>
      </c>
      <c r="O40" s="206">
        <v>140</v>
      </c>
      <c r="P40" t="s">
        <v>764</v>
      </c>
    </row>
    <row r="41" spans="4:16" ht="14.4" x14ac:dyDescent="0.3">
      <c r="D41" s="206">
        <v>1037</v>
      </c>
      <c r="E41" t="s">
        <v>274</v>
      </c>
      <c r="F41" t="s">
        <v>1082</v>
      </c>
      <c r="H41" s="206">
        <v>44005</v>
      </c>
      <c r="I41" t="s">
        <v>32</v>
      </c>
      <c r="J41" t="s">
        <v>232</v>
      </c>
      <c r="L41" s="208">
        <v>10050</v>
      </c>
      <c r="M41" t="s">
        <v>498</v>
      </c>
      <c r="O41" s="206">
        <v>141</v>
      </c>
      <c r="P41" t="s">
        <v>765</v>
      </c>
    </row>
    <row r="42" spans="4:16" ht="14.4" x14ac:dyDescent="0.3">
      <c r="D42" s="206">
        <v>1038</v>
      </c>
      <c r="E42" t="s">
        <v>275</v>
      </c>
      <c r="F42" t="s">
        <v>1083</v>
      </c>
      <c r="H42" s="206">
        <v>44006</v>
      </c>
      <c r="I42" t="s">
        <v>33</v>
      </c>
      <c r="J42" t="s">
        <v>232</v>
      </c>
      <c r="L42" s="208">
        <v>10051</v>
      </c>
      <c r="M42" t="s">
        <v>499</v>
      </c>
      <c r="O42" s="206">
        <v>150</v>
      </c>
      <c r="P42" t="s">
        <v>766</v>
      </c>
    </row>
    <row r="43" spans="4:16" ht="14.4" x14ac:dyDescent="0.3">
      <c r="D43" s="206">
        <v>1039</v>
      </c>
      <c r="E43" t="s">
        <v>276</v>
      </c>
      <c r="F43" t="s">
        <v>1083</v>
      </c>
      <c r="H43" s="206">
        <v>44007</v>
      </c>
      <c r="I43" t="s">
        <v>34</v>
      </c>
      <c r="J43" t="s">
        <v>232</v>
      </c>
      <c r="L43" s="208">
        <v>10052</v>
      </c>
      <c r="M43" t="s">
        <v>500</v>
      </c>
      <c r="O43" s="206">
        <v>151</v>
      </c>
      <c r="P43" t="s">
        <v>767</v>
      </c>
    </row>
    <row r="44" spans="4:16" ht="14.4" x14ac:dyDescent="0.3">
      <c r="D44" s="206">
        <v>1040</v>
      </c>
      <c r="E44" t="s">
        <v>277</v>
      </c>
      <c r="F44" t="s">
        <v>1457</v>
      </c>
      <c r="H44" s="206">
        <v>44008</v>
      </c>
      <c r="I44" t="s">
        <v>35</v>
      </c>
      <c r="J44" t="s">
        <v>232</v>
      </c>
      <c r="L44" s="208">
        <v>10053</v>
      </c>
      <c r="M44" t="s">
        <v>501</v>
      </c>
      <c r="O44" s="206">
        <v>152</v>
      </c>
      <c r="P44" t="s">
        <v>768</v>
      </c>
    </row>
    <row r="45" spans="4:16" ht="14.4" x14ac:dyDescent="0.3">
      <c r="D45" s="206">
        <v>1041</v>
      </c>
      <c r="E45" t="s">
        <v>278</v>
      </c>
      <c r="F45" t="s">
        <v>1457</v>
      </c>
      <c r="H45" s="206">
        <v>44009</v>
      </c>
      <c r="I45" t="s">
        <v>36</v>
      </c>
      <c r="J45" t="s">
        <v>232</v>
      </c>
      <c r="L45" s="208">
        <v>10054</v>
      </c>
      <c r="M45" t="s">
        <v>502</v>
      </c>
      <c r="O45" s="206">
        <v>153</v>
      </c>
      <c r="P45" t="s">
        <v>769</v>
      </c>
    </row>
    <row r="46" spans="4:16" ht="14.4" x14ac:dyDescent="0.3">
      <c r="D46" s="206">
        <v>1042</v>
      </c>
      <c r="E46" t="s">
        <v>1458</v>
      </c>
      <c r="F46" t="s">
        <v>1457</v>
      </c>
      <c r="H46" s="206">
        <v>44010</v>
      </c>
      <c r="I46" t="s">
        <v>37</v>
      </c>
      <c r="J46" t="s">
        <v>232</v>
      </c>
      <c r="L46" s="208">
        <v>10055</v>
      </c>
      <c r="M46" t="s">
        <v>503</v>
      </c>
      <c r="O46" s="206">
        <v>154</v>
      </c>
      <c r="P46" t="s">
        <v>770</v>
      </c>
    </row>
    <row r="47" spans="4:16" ht="14.4" x14ac:dyDescent="0.3">
      <c r="D47" s="206">
        <v>1043</v>
      </c>
      <c r="E47" t="s">
        <v>279</v>
      </c>
      <c r="F47" t="s">
        <v>1459</v>
      </c>
      <c r="H47" s="206">
        <v>44011</v>
      </c>
      <c r="I47" t="s">
        <v>38</v>
      </c>
      <c r="J47" t="s">
        <v>232</v>
      </c>
      <c r="L47" s="208">
        <v>10056</v>
      </c>
      <c r="M47" t="s">
        <v>504</v>
      </c>
      <c r="O47" s="206">
        <v>155</v>
      </c>
      <c r="P47" t="s">
        <v>771</v>
      </c>
    </row>
    <row r="48" spans="4:16" ht="14.4" x14ac:dyDescent="0.3">
      <c r="D48" s="206">
        <v>1044</v>
      </c>
      <c r="E48" t="s">
        <v>280</v>
      </c>
      <c r="F48" t="s">
        <v>1459</v>
      </c>
      <c r="H48" s="206">
        <v>44012</v>
      </c>
      <c r="I48" t="s">
        <v>39</v>
      </c>
      <c r="J48" t="s">
        <v>232</v>
      </c>
      <c r="L48" s="208">
        <v>10057</v>
      </c>
      <c r="M48" t="s">
        <v>505</v>
      </c>
      <c r="O48" s="206">
        <v>156</v>
      </c>
      <c r="P48" t="s">
        <v>772</v>
      </c>
    </row>
    <row r="49" spans="4:16" ht="14.4" x14ac:dyDescent="0.3">
      <c r="D49" s="206">
        <v>1045</v>
      </c>
      <c r="E49" t="s">
        <v>281</v>
      </c>
      <c r="F49" t="s">
        <v>1459</v>
      </c>
      <c r="H49" s="206">
        <v>44013</v>
      </c>
      <c r="I49" t="s">
        <v>40</v>
      </c>
      <c r="J49" t="s">
        <v>232</v>
      </c>
      <c r="L49" s="208">
        <v>10058</v>
      </c>
      <c r="M49" t="s">
        <v>506</v>
      </c>
      <c r="O49" s="206">
        <v>157</v>
      </c>
      <c r="P49" t="s">
        <v>773</v>
      </c>
    </row>
    <row r="50" spans="4:16" ht="14.4" x14ac:dyDescent="0.3">
      <c r="D50" s="206">
        <v>1046</v>
      </c>
      <c r="E50" t="s">
        <v>282</v>
      </c>
      <c r="F50" t="s">
        <v>1459</v>
      </c>
      <c r="H50" s="206">
        <v>44014</v>
      </c>
      <c r="I50" t="s">
        <v>41</v>
      </c>
      <c r="J50" t="s">
        <v>232</v>
      </c>
      <c r="L50" s="208">
        <v>10059</v>
      </c>
      <c r="M50" t="s">
        <v>507</v>
      </c>
      <c r="O50" s="206">
        <v>158</v>
      </c>
      <c r="P50" t="s">
        <v>774</v>
      </c>
    </row>
    <row r="51" spans="4:16" ht="14.4" x14ac:dyDescent="0.3">
      <c r="D51" s="206">
        <v>1047</v>
      </c>
      <c r="E51" t="s">
        <v>283</v>
      </c>
      <c r="F51" t="s">
        <v>1459</v>
      </c>
      <c r="H51" s="206">
        <v>44015</v>
      </c>
      <c r="I51" t="s">
        <v>42</v>
      </c>
      <c r="J51" t="s">
        <v>232</v>
      </c>
      <c r="L51" s="208">
        <v>10060</v>
      </c>
      <c r="M51" t="s">
        <v>508</v>
      </c>
      <c r="O51" s="206">
        <v>159</v>
      </c>
      <c r="P51" t="s">
        <v>775</v>
      </c>
    </row>
    <row r="52" spans="4:16" ht="14.4" x14ac:dyDescent="0.3">
      <c r="D52" s="206">
        <v>1048</v>
      </c>
      <c r="E52" t="s">
        <v>284</v>
      </c>
      <c r="F52" t="s">
        <v>1459</v>
      </c>
      <c r="H52" s="206">
        <v>44016</v>
      </c>
      <c r="I52" t="s">
        <v>43</v>
      </c>
      <c r="J52" t="s">
        <v>232</v>
      </c>
      <c r="L52" s="208">
        <v>10061</v>
      </c>
      <c r="M52" t="s">
        <v>509</v>
      </c>
      <c r="O52" s="206">
        <v>160</v>
      </c>
      <c r="P52" t="s">
        <v>776</v>
      </c>
    </row>
    <row r="53" spans="4:16" ht="14.4" x14ac:dyDescent="0.3">
      <c r="D53" s="206">
        <v>1049</v>
      </c>
      <c r="E53" t="s">
        <v>285</v>
      </c>
      <c r="F53" t="s">
        <v>1460</v>
      </c>
      <c r="H53" s="206">
        <v>45000</v>
      </c>
      <c r="I53" t="s">
        <v>44</v>
      </c>
      <c r="J53" t="s">
        <v>232</v>
      </c>
      <c r="L53" s="208">
        <v>10062</v>
      </c>
      <c r="M53" t="s">
        <v>510</v>
      </c>
      <c r="O53" s="206">
        <v>161</v>
      </c>
      <c r="P53" t="s">
        <v>777</v>
      </c>
    </row>
    <row r="54" spans="4:16" ht="14.4" x14ac:dyDescent="0.3">
      <c r="D54" s="206">
        <v>1050</v>
      </c>
      <c r="E54" t="s">
        <v>286</v>
      </c>
      <c r="F54" t="s">
        <v>1457</v>
      </c>
      <c r="H54" s="206">
        <v>45001</v>
      </c>
      <c r="I54" t="s">
        <v>45</v>
      </c>
      <c r="J54" t="s">
        <v>232</v>
      </c>
      <c r="L54" s="208">
        <v>10063</v>
      </c>
      <c r="M54" t="s">
        <v>511</v>
      </c>
      <c r="O54" s="206">
        <v>143</v>
      </c>
      <c r="P54" t="s">
        <v>778</v>
      </c>
    </row>
    <row r="55" spans="4:16" ht="14.4" x14ac:dyDescent="0.3">
      <c r="D55" s="206">
        <v>1051</v>
      </c>
      <c r="E55" t="s">
        <v>287</v>
      </c>
      <c r="F55" t="s">
        <v>1457</v>
      </c>
      <c r="H55" s="206">
        <v>45002</v>
      </c>
      <c r="I55" t="s">
        <v>46</v>
      </c>
      <c r="J55" t="s">
        <v>232</v>
      </c>
      <c r="L55" s="208">
        <v>10064</v>
      </c>
      <c r="M55" t="s">
        <v>512</v>
      </c>
      <c r="O55" s="206">
        <v>145</v>
      </c>
      <c r="P55" t="s">
        <v>779</v>
      </c>
    </row>
    <row r="56" spans="4:16" ht="14.4" x14ac:dyDescent="0.3">
      <c r="D56" s="206">
        <v>1052</v>
      </c>
      <c r="E56" t="s">
        <v>288</v>
      </c>
      <c r="F56" t="s">
        <v>1457</v>
      </c>
      <c r="H56" s="206">
        <v>45003</v>
      </c>
      <c r="I56" t="s">
        <v>47</v>
      </c>
      <c r="J56" t="s">
        <v>232</v>
      </c>
      <c r="L56" s="208">
        <v>10065</v>
      </c>
      <c r="M56" t="s">
        <v>513</v>
      </c>
      <c r="O56" s="206">
        <v>147</v>
      </c>
      <c r="P56" t="s">
        <v>780</v>
      </c>
    </row>
    <row r="57" spans="4:16" ht="14.4" x14ac:dyDescent="0.3">
      <c r="D57" s="206">
        <v>1053</v>
      </c>
      <c r="E57" t="s">
        <v>289</v>
      </c>
      <c r="F57" t="s">
        <v>1457</v>
      </c>
      <c r="H57" s="206">
        <v>45004</v>
      </c>
      <c r="I57" t="s">
        <v>48</v>
      </c>
      <c r="J57" t="s">
        <v>232</v>
      </c>
      <c r="L57" s="208">
        <v>10066</v>
      </c>
      <c r="M57" t="s">
        <v>514</v>
      </c>
      <c r="O57" s="206">
        <v>149</v>
      </c>
      <c r="P57" t="s">
        <v>781</v>
      </c>
    </row>
    <row r="58" spans="4:16" ht="14.4" x14ac:dyDescent="0.3">
      <c r="D58" s="206">
        <v>1054</v>
      </c>
      <c r="E58" t="s">
        <v>290</v>
      </c>
      <c r="F58" t="s">
        <v>1457</v>
      </c>
      <c r="H58" s="206">
        <v>45005</v>
      </c>
      <c r="I58" t="s">
        <v>1089</v>
      </c>
      <c r="J58" t="s">
        <v>232</v>
      </c>
      <c r="L58" s="208">
        <v>10067</v>
      </c>
      <c r="M58" t="s">
        <v>790</v>
      </c>
      <c r="O58" s="206">
        <v>162</v>
      </c>
      <c r="P58" t="s">
        <v>782</v>
      </c>
    </row>
    <row r="59" spans="4:16" ht="14.4" x14ac:dyDescent="0.3">
      <c r="D59" s="206">
        <v>1055</v>
      </c>
      <c r="E59" t="s">
        <v>291</v>
      </c>
      <c r="F59" t="s">
        <v>1457</v>
      </c>
      <c r="H59" s="206">
        <v>45006</v>
      </c>
      <c r="I59" t="s">
        <v>49</v>
      </c>
      <c r="J59" t="s">
        <v>232</v>
      </c>
      <c r="L59" s="208">
        <v>10068</v>
      </c>
      <c r="M59" t="s">
        <v>515</v>
      </c>
      <c r="O59" s="206">
        <v>142</v>
      </c>
      <c r="P59" t="s">
        <v>783</v>
      </c>
    </row>
    <row r="60" spans="4:16" ht="14.4" x14ac:dyDescent="0.3">
      <c r="D60" s="206">
        <v>1056</v>
      </c>
      <c r="E60" t="s">
        <v>292</v>
      </c>
      <c r="F60" t="s">
        <v>1457</v>
      </c>
      <c r="H60" s="206">
        <v>45007</v>
      </c>
      <c r="I60" t="s">
        <v>50</v>
      </c>
      <c r="J60" t="s">
        <v>232</v>
      </c>
      <c r="L60" s="208">
        <v>10070</v>
      </c>
      <c r="M60" t="s">
        <v>516</v>
      </c>
      <c r="O60" s="206">
        <v>144</v>
      </c>
      <c r="P60" t="s">
        <v>784</v>
      </c>
    </row>
    <row r="61" spans="4:16" ht="14.4" x14ac:dyDescent="0.3">
      <c r="D61" s="206">
        <v>1057</v>
      </c>
      <c r="E61" t="s">
        <v>293</v>
      </c>
      <c r="F61" t="s">
        <v>1457</v>
      </c>
      <c r="H61" s="206">
        <v>45008</v>
      </c>
      <c r="I61" t="s">
        <v>51</v>
      </c>
      <c r="J61" t="s">
        <v>232</v>
      </c>
      <c r="L61" s="208">
        <v>10071</v>
      </c>
      <c r="M61" t="s">
        <v>517</v>
      </c>
      <c r="O61" s="206">
        <v>146</v>
      </c>
      <c r="P61" t="s">
        <v>785</v>
      </c>
    </row>
    <row r="62" spans="4:16" ht="14.4" x14ac:dyDescent="0.3">
      <c r="D62" s="206">
        <v>1058</v>
      </c>
      <c r="E62" t="s">
        <v>294</v>
      </c>
      <c r="F62" t="s">
        <v>1457</v>
      </c>
      <c r="H62" s="206">
        <v>45009</v>
      </c>
      <c r="I62" t="s">
        <v>52</v>
      </c>
      <c r="J62" t="s">
        <v>232</v>
      </c>
      <c r="L62" s="208">
        <v>10072</v>
      </c>
      <c r="M62" t="s">
        <v>518</v>
      </c>
      <c r="O62" s="206">
        <v>148</v>
      </c>
      <c r="P62" t="s">
        <v>786</v>
      </c>
    </row>
    <row r="63" spans="4:16" ht="14.4" x14ac:dyDescent="0.3">
      <c r="D63" s="206">
        <v>1059</v>
      </c>
      <c r="E63" t="s">
        <v>295</v>
      </c>
      <c r="F63" t="s">
        <v>1457</v>
      </c>
      <c r="H63" s="206">
        <v>45010</v>
      </c>
      <c r="I63" t="s">
        <v>1007</v>
      </c>
      <c r="J63" t="s">
        <v>232</v>
      </c>
      <c r="L63" s="208">
        <v>10073</v>
      </c>
      <c r="M63" t="s">
        <v>791</v>
      </c>
      <c r="O63" s="206">
        <v>163</v>
      </c>
      <c r="P63" t="s">
        <v>1280</v>
      </c>
    </row>
    <row r="64" spans="4:16" ht="14.4" x14ac:dyDescent="0.3">
      <c r="D64" s="206">
        <v>1060</v>
      </c>
      <c r="E64" t="s">
        <v>296</v>
      </c>
      <c r="F64" t="s">
        <v>1084</v>
      </c>
      <c r="H64" s="206">
        <v>45011</v>
      </c>
      <c r="I64" t="s">
        <v>1572</v>
      </c>
      <c r="J64" t="s">
        <v>232</v>
      </c>
      <c r="L64" s="208">
        <v>10074</v>
      </c>
      <c r="M64" t="s">
        <v>519</v>
      </c>
      <c r="O64" s="206">
        <v>164</v>
      </c>
      <c r="P64" t="s">
        <v>1281</v>
      </c>
    </row>
    <row r="65" spans="4:16" ht="14.4" x14ac:dyDescent="0.3">
      <c r="D65" s="206">
        <v>1061</v>
      </c>
      <c r="E65" t="s">
        <v>297</v>
      </c>
      <c r="F65" t="s">
        <v>1084</v>
      </c>
      <c r="H65" s="206">
        <v>45012</v>
      </c>
      <c r="I65" t="s">
        <v>1573</v>
      </c>
      <c r="J65" t="s">
        <v>232</v>
      </c>
      <c r="L65" s="208">
        <v>10075</v>
      </c>
      <c r="M65" t="s">
        <v>520</v>
      </c>
      <c r="O65" s="206">
        <v>165</v>
      </c>
      <c r="P65" t="s">
        <v>1282</v>
      </c>
    </row>
    <row r="66" spans="4:16" ht="14.4" x14ac:dyDescent="0.3">
      <c r="D66" s="206">
        <v>1062</v>
      </c>
      <c r="E66" t="s">
        <v>298</v>
      </c>
      <c r="F66" t="s">
        <v>1084</v>
      </c>
      <c r="H66" s="206">
        <v>45013</v>
      </c>
      <c r="I66" t="s">
        <v>1574</v>
      </c>
      <c r="J66" t="s">
        <v>232</v>
      </c>
      <c r="L66" s="208">
        <v>10076</v>
      </c>
      <c r="M66" t="s">
        <v>1103</v>
      </c>
      <c r="O66" s="206">
        <v>166</v>
      </c>
      <c r="P66" t="s">
        <v>1283</v>
      </c>
    </row>
    <row r="67" spans="4:16" ht="14.4" x14ac:dyDescent="0.3">
      <c r="D67" s="206">
        <v>1063</v>
      </c>
      <c r="E67" t="s">
        <v>299</v>
      </c>
      <c r="F67" t="s">
        <v>1084</v>
      </c>
      <c r="H67" s="206">
        <v>45014</v>
      </c>
      <c r="I67" t="s">
        <v>1575</v>
      </c>
      <c r="J67" t="s">
        <v>232</v>
      </c>
      <c r="L67" s="208">
        <v>10077</v>
      </c>
      <c r="M67" t="s">
        <v>521</v>
      </c>
      <c r="O67" s="206">
        <v>167</v>
      </c>
      <c r="P67" t="s">
        <v>1284</v>
      </c>
    </row>
    <row r="68" spans="4:16" ht="14.4" x14ac:dyDescent="0.3">
      <c r="D68" s="206">
        <v>1064</v>
      </c>
      <c r="E68" t="s">
        <v>300</v>
      </c>
      <c r="F68" t="s">
        <v>1084</v>
      </c>
      <c r="H68" s="206">
        <v>45500</v>
      </c>
      <c r="I68" t="s">
        <v>53</v>
      </c>
      <c r="J68" t="s">
        <v>232</v>
      </c>
      <c r="L68" s="208">
        <v>10078</v>
      </c>
      <c r="M68" t="s">
        <v>1104</v>
      </c>
      <c r="O68" s="206">
        <v>168</v>
      </c>
      <c r="P68" t="s">
        <v>1285</v>
      </c>
    </row>
    <row r="69" spans="4:16" ht="14.4" x14ac:dyDescent="0.3">
      <c r="D69" s="206">
        <v>1065</v>
      </c>
      <c r="E69" t="s">
        <v>301</v>
      </c>
      <c r="F69" t="s">
        <v>1084</v>
      </c>
      <c r="H69" s="206">
        <v>45501</v>
      </c>
      <c r="I69" t="s">
        <v>54</v>
      </c>
      <c r="J69" t="s">
        <v>232</v>
      </c>
      <c r="L69" s="208">
        <v>10079</v>
      </c>
      <c r="M69" t="s">
        <v>1105</v>
      </c>
      <c r="O69" s="207">
        <v>169</v>
      </c>
      <c r="P69" s="1" t="s">
        <v>1686</v>
      </c>
    </row>
    <row r="70" spans="4:16" ht="14.4" x14ac:dyDescent="0.3">
      <c r="D70" s="206">
        <v>1066</v>
      </c>
      <c r="E70" t="s">
        <v>302</v>
      </c>
      <c r="F70" t="s">
        <v>1084</v>
      </c>
      <c r="H70" s="206">
        <v>45502</v>
      </c>
      <c r="I70" t="s">
        <v>55</v>
      </c>
      <c r="J70" t="s">
        <v>232</v>
      </c>
      <c r="L70" s="208">
        <v>10080</v>
      </c>
      <c r="M70" t="s">
        <v>1106</v>
      </c>
      <c r="O70" s="207">
        <v>170</v>
      </c>
      <c r="P70" s="1" t="s">
        <v>1687</v>
      </c>
    </row>
    <row r="71" spans="4:16" ht="14.4" x14ac:dyDescent="0.3">
      <c r="D71" s="206">
        <v>1067</v>
      </c>
      <c r="E71" t="s">
        <v>303</v>
      </c>
      <c r="F71" t="s">
        <v>1084</v>
      </c>
      <c r="H71" s="206">
        <v>45503</v>
      </c>
      <c r="I71" t="s">
        <v>56</v>
      </c>
      <c r="J71" t="s">
        <v>232</v>
      </c>
      <c r="L71" s="208">
        <v>10081</v>
      </c>
      <c r="M71" t="s">
        <v>1107</v>
      </c>
      <c r="O71" s="207">
        <v>171</v>
      </c>
      <c r="P71" s="1" t="s">
        <v>1688</v>
      </c>
    </row>
    <row r="72" spans="4:16" ht="14.4" x14ac:dyDescent="0.3">
      <c r="D72" s="206">
        <v>1068</v>
      </c>
      <c r="E72" t="s">
        <v>304</v>
      </c>
      <c r="F72" t="s">
        <v>1080</v>
      </c>
      <c r="H72" s="206">
        <v>45504</v>
      </c>
      <c r="I72" t="s">
        <v>57</v>
      </c>
      <c r="J72" t="s">
        <v>232</v>
      </c>
      <c r="L72" s="208">
        <v>10082</v>
      </c>
      <c r="M72" t="s">
        <v>522</v>
      </c>
      <c r="O72" s="207">
        <v>172</v>
      </c>
      <c r="P72" s="1" t="s">
        <v>1689</v>
      </c>
    </row>
    <row r="73" spans="4:16" ht="14.4" x14ac:dyDescent="0.3">
      <c r="D73" s="206">
        <v>1069</v>
      </c>
      <c r="E73" t="s">
        <v>305</v>
      </c>
      <c r="F73" t="s">
        <v>1461</v>
      </c>
      <c r="H73" s="206">
        <v>45505</v>
      </c>
      <c r="I73" t="s">
        <v>58</v>
      </c>
      <c r="J73" t="s">
        <v>232</v>
      </c>
      <c r="L73" s="208">
        <v>10083</v>
      </c>
      <c r="M73" t="s">
        <v>523</v>
      </c>
      <c r="O73" s="207">
        <v>173</v>
      </c>
      <c r="P73" s="1" t="s">
        <v>1690</v>
      </c>
    </row>
    <row r="74" spans="4:16" ht="14.4" x14ac:dyDescent="0.3">
      <c r="D74" s="206">
        <v>1070</v>
      </c>
      <c r="E74" t="s">
        <v>306</v>
      </c>
      <c r="F74" t="s">
        <v>1461</v>
      </c>
      <c r="H74" s="206">
        <v>45506</v>
      </c>
      <c r="I74" t="s">
        <v>59</v>
      </c>
      <c r="J74" t="s">
        <v>232</v>
      </c>
      <c r="L74" s="208">
        <v>10084</v>
      </c>
      <c r="M74" t="s">
        <v>524</v>
      </c>
      <c r="O74" s="207">
        <v>174</v>
      </c>
      <c r="P74" s="1" t="s">
        <v>1691</v>
      </c>
    </row>
    <row r="75" spans="4:16" ht="14.4" x14ac:dyDescent="0.3">
      <c r="D75" s="206">
        <v>1071</v>
      </c>
      <c r="E75" t="s">
        <v>307</v>
      </c>
      <c r="F75" t="s">
        <v>1085</v>
      </c>
      <c r="H75" s="206">
        <v>45600</v>
      </c>
      <c r="I75" t="s">
        <v>1008</v>
      </c>
      <c r="J75" t="s">
        <v>232</v>
      </c>
      <c r="L75" s="208">
        <v>10085</v>
      </c>
      <c r="M75" t="s">
        <v>1346</v>
      </c>
      <c r="O75" s="207">
        <v>175</v>
      </c>
      <c r="P75" s="1" t="s">
        <v>1692</v>
      </c>
    </row>
    <row r="76" spans="4:16" ht="14.4" x14ac:dyDescent="0.3">
      <c r="D76" s="206">
        <v>1072</v>
      </c>
      <c r="E76" t="s">
        <v>308</v>
      </c>
      <c r="F76" t="s">
        <v>1085</v>
      </c>
      <c r="H76" s="206">
        <v>45650</v>
      </c>
      <c r="I76" t="s">
        <v>1090</v>
      </c>
      <c r="J76" t="s">
        <v>232</v>
      </c>
      <c r="L76" s="208">
        <v>10087</v>
      </c>
      <c r="M76" t="s">
        <v>525</v>
      </c>
      <c r="O76" s="207">
        <v>176</v>
      </c>
      <c r="P76" s="1" t="s">
        <v>1693</v>
      </c>
    </row>
    <row r="77" spans="4:16" ht="14.4" x14ac:dyDescent="0.3">
      <c r="D77" s="206">
        <v>1073</v>
      </c>
      <c r="E77" t="s">
        <v>309</v>
      </c>
      <c r="F77" t="s">
        <v>1085</v>
      </c>
      <c r="H77" s="206">
        <v>46000</v>
      </c>
      <c r="I77" t="s">
        <v>60</v>
      </c>
      <c r="J77" t="s">
        <v>232</v>
      </c>
      <c r="L77" s="208">
        <v>10088</v>
      </c>
      <c r="M77" t="s">
        <v>526</v>
      </c>
      <c r="O77" s="207">
        <v>177</v>
      </c>
      <c r="P77" s="1" t="s">
        <v>1694</v>
      </c>
    </row>
    <row r="78" spans="4:16" ht="14.4" x14ac:dyDescent="0.3">
      <c r="D78" s="206">
        <v>1074</v>
      </c>
      <c r="E78" t="s">
        <v>310</v>
      </c>
      <c r="F78" t="s">
        <v>1085</v>
      </c>
      <c r="H78" s="206">
        <v>46001</v>
      </c>
      <c r="I78" t="s">
        <v>61</v>
      </c>
      <c r="J78" t="s">
        <v>232</v>
      </c>
      <c r="L78" s="208">
        <v>10089</v>
      </c>
      <c r="M78" t="s">
        <v>527</v>
      </c>
    </row>
    <row r="79" spans="4:16" ht="14.4" x14ac:dyDescent="0.3">
      <c r="D79" s="206">
        <v>1075</v>
      </c>
      <c r="E79" t="s">
        <v>311</v>
      </c>
      <c r="F79" t="s">
        <v>1085</v>
      </c>
      <c r="H79" s="206">
        <v>46100</v>
      </c>
      <c r="I79" t="s">
        <v>62</v>
      </c>
      <c r="J79" t="s">
        <v>232</v>
      </c>
      <c r="L79" s="208">
        <v>10090</v>
      </c>
      <c r="M79" t="s">
        <v>528</v>
      </c>
    </row>
    <row r="80" spans="4:16" ht="14.4" x14ac:dyDescent="0.3">
      <c r="D80" s="206">
        <v>1076</v>
      </c>
      <c r="E80" t="s">
        <v>312</v>
      </c>
      <c r="F80" t="s">
        <v>1085</v>
      </c>
      <c r="H80" s="206">
        <v>46101</v>
      </c>
      <c r="I80" t="s">
        <v>63</v>
      </c>
      <c r="J80" t="s">
        <v>232</v>
      </c>
      <c r="L80" s="208">
        <v>10091</v>
      </c>
      <c r="M80" t="s">
        <v>529</v>
      </c>
    </row>
    <row r="81" spans="4:13" ht="14.4" x14ac:dyDescent="0.3">
      <c r="D81" s="206">
        <v>1077</v>
      </c>
      <c r="E81" t="s">
        <v>313</v>
      </c>
      <c r="F81" t="s">
        <v>1085</v>
      </c>
      <c r="H81" s="206">
        <v>46102</v>
      </c>
      <c r="I81" t="s">
        <v>64</v>
      </c>
      <c r="J81" t="s">
        <v>232</v>
      </c>
      <c r="L81" s="208">
        <v>10094</v>
      </c>
      <c r="M81" t="s">
        <v>530</v>
      </c>
    </row>
    <row r="82" spans="4:13" ht="14.4" x14ac:dyDescent="0.3">
      <c r="D82" s="206">
        <v>1078</v>
      </c>
      <c r="E82" t="s">
        <v>314</v>
      </c>
      <c r="F82" t="s">
        <v>1462</v>
      </c>
      <c r="H82" s="206">
        <v>46103</v>
      </c>
      <c r="I82" t="s">
        <v>65</v>
      </c>
      <c r="J82" t="s">
        <v>232</v>
      </c>
      <c r="L82" s="208">
        <v>10095</v>
      </c>
      <c r="M82" t="s">
        <v>531</v>
      </c>
    </row>
    <row r="83" spans="4:13" ht="14.4" x14ac:dyDescent="0.3">
      <c r="D83" s="206">
        <v>1079</v>
      </c>
      <c r="E83" t="s">
        <v>315</v>
      </c>
      <c r="F83" t="s">
        <v>1085</v>
      </c>
      <c r="H83" s="206">
        <v>46200</v>
      </c>
      <c r="I83" t="s">
        <v>66</v>
      </c>
      <c r="J83" t="s">
        <v>232</v>
      </c>
      <c r="L83" s="208">
        <v>10096</v>
      </c>
      <c r="M83" t="s">
        <v>532</v>
      </c>
    </row>
    <row r="84" spans="4:13" ht="14.4" x14ac:dyDescent="0.3">
      <c r="D84" s="206">
        <v>1080</v>
      </c>
      <c r="E84" t="s">
        <v>316</v>
      </c>
      <c r="F84" t="s">
        <v>1082</v>
      </c>
      <c r="H84" s="206">
        <v>46201</v>
      </c>
      <c r="I84" t="s">
        <v>67</v>
      </c>
      <c r="J84" t="s">
        <v>232</v>
      </c>
      <c r="L84" s="208">
        <v>10097</v>
      </c>
      <c r="M84" t="s">
        <v>533</v>
      </c>
    </row>
    <row r="85" spans="4:13" ht="14.4" x14ac:dyDescent="0.3">
      <c r="D85" s="206">
        <v>1081</v>
      </c>
      <c r="E85" t="s">
        <v>317</v>
      </c>
      <c r="F85" t="s">
        <v>1082</v>
      </c>
      <c r="H85" s="206">
        <v>47000</v>
      </c>
      <c r="I85" t="s">
        <v>68</v>
      </c>
      <c r="J85" t="s">
        <v>232</v>
      </c>
      <c r="L85" s="208">
        <v>10098</v>
      </c>
      <c r="M85" t="s">
        <v>534</v>
      </c>
    </row>
    <row r="86" spans="4:13" ht="14.4" x14ac:dyDescent="0.3">
      <c r="D86" s="206">
        <v>1082</v>
      </c>
      <c r="E86" t="s">
        <v>318</v>
      </c>
      <c r="F86" t="s">
        <v>1082</v>
      </c>
      <c r="H86" s="206">
        <v>47001</v>
      </c>
      <c r="I86" t="s">
        <v>69</v>
      </c>
      <c r="J86" t="s">
        <v>232</v>
      </c>
      <c r="L86" s="208">
        <v>10099</v>
      </c>
      <c r="M86" t="s">
        <v>535</v>
      </c>
    </row>
    <row r="87" spans="4:13" ht="14.4" x14ac:dyDescent="0.3">
      <c r="D87" s="206">
        <v>1083</v>
      </c>
      <c r="E87" t="s">
        <v>319</v>
      </c>
      <c r="F87" t="s">
        <v>1081</v>
      </c>
      <c r="H87" s="206">
        <v>47002</v>
      </c>
      <c r="I87" t="s">
        <v>70</v>
      </c>
      <c r="J87" t="s">
        <v>232</v>
      </c>
      <c r="L87" s="208">
        <v>10100</v>
      </c>
      <c r="M87" t="s">
        <v>536</v>
      </c>
    </row>
    <row r="88" spans="4:13" ht="14.4" x14ac:dyDescent="0.3">
      <c r="D88" s="206">
        <v>1084</v>
      </c>
      <c r="E88" t="s">
        <v>320</v>
      </c>
      <c r="F88" t="s">
        <v>1081</v>
      </c>
      <c r="H88" s="206">
        <v>47003</v>
      </c>
      <c r="I88" t="s">
        <v>71</v>
      </c>
      <c r="J88" t="s">
        <v>232</v>
      </c>
      <c r="L88" s="208">
        <v>10101</v>
      </c>
      <c r="M88" t="s">
        <v>537</v>
      </c>
    </row>
    <row r="89" spans="4:13" ht="14.4" x14ac:dyDescent="0.3">
      <c r="D89" s="206">
        <v>1085</v>
      </c>
      <c r="E89" t="s">
        <v>321</v>
      </c>
      <c r="F89" t="s">
        <v>1081</v>
      </c>
      <c r="H89" s="206">
        <v>47004</v>
      </c>
      <c r="I89" t="s">
        <v>72</v>
      </c>
      <c r="J89" t="s">
        <v>232</v>
      </c>
      <c r="L89" s="208">
        <v>10102</v>
      </c>
      <c r="M89" t="s">
        <v>538</v>
      </c>
    </row>
    <row r="90" spans="4:13" ht="14.4" x14ac:dyDescent="0.3">
      <c r="D90" s="206">
        <v>1086</v>
      </c>
      <c r="E90" t="s">
        <v>322</v>
      </c>
      <c r="F90" t="s">
        <v>1081</v>
      </c>
      <c r="H90" s="206">
        <v>47005</v>
      </c>
      <c r="I90" t="s">
        <v>73</v>
      </c>
      <c r="J90" t="s">
        <v>232</v>
      </c>
      <c r="L90" s="208">
        <v>10103</v>
      </c>
      <c r="M90" t="s">
        <v>539</v>
      </c>
    </row>
    <row r="91" spans="4:13" ht="14.4" x14ac:dyDescent="0.3">
      <c r="D91" s="206">
        <v>1087</v>
      </c>
      <c r="E91" t="s">
        <v>323</v>
      </c>
      <c r="F91" t="s">
        <v>1081</v>
      </c>
      <c r="H91" s="206">
        <v>47006</v>
      </c>
      <c r="I91" t="s">
        <v>74</v>
      </c>
      <c r="J91" t="s">
        <v>232</v>
      </c>
      <c r="L91" s="208">
        <v>10104</v>
      </c>
      <c r="M91" t="s">
        <v>540</v>
      </c>
    </row>
    <row r="92" spans="4:13" ht="14.4" x14ac:dyDescent="0.3">
      <c r="D92" s="206">
        <v>1088</v>
      </c>
      <c r="E92" t="s">
        <v>324</v>
      </c>
      <c r="F92" t="s">
        <v>1463</v>
      </c>
      <c r="H92" s="206">
        <v>47007</v>
      </c>
      <c r="I92" t="s">
        <v>1310</v>
      </c>
      <c r="J92" t="s">
        <v>232</v>
      </c>
      <c r="L92" s="208">
        <v>10105</v>
      </c>
      <c r="M92" t="s">
        <v>1591</v>
      </c>
    </row>
    <row r="93" spans="4:13" ht="14.4" x14ac:dyDescent="0.3">
      <c r="D93" s="206">
        <v>1089</v>
      </c>
      <c r="E93" t="s">
        <v>325</v>
      </c>
      <c r="F93" t="s">
        <v>1459</v>
      </c>
      <c r="H93" s="206">
        <v>47100</v>
      </c>
      <c r="I93" t="s">
        <v>1091</v>
      </c>
      <c r="J93" t="s">
        <v>232</v>
      </c>
      <c r="L93" s="208">
        <v>10106</v>
      </c>
      <c r="M93" t="s">
        <v>541</v>
      </c>
    </row>
    <row r="94" spans="4:13" ht="14.4" x14ac:dyDescent="0.3">
      <c r="D94" s="206">
        <v>1090</v>
      </c>
      <c r="E94" t="s">
        <v>326</v>
      </c>
      <c r="F94" t="s">
        <v>1459</v>
      </c>
      <c r="H94" s="206">
        <v>47101</v>
      </c>
      <c r="I94" t="s">
        <v>1092</v>
      </c>
      <c r="J94" t="s">
        <v>232</v>
      </c>
      <c r="L94" s="208">
        <v>10107</v>
      </c>
      <c r="M94" t="s">
        <v>542</v>
      </c>
    </row>
    <row r="95" spans="4:13" ht="14.4" x14ac:dyDescent="0.3">
      <c r="D95" s="206">
        <v>1091</v>
      </c>
      <c r="E95" t="s">
        <v>327</v>
      </c>
      <c r="F95" t="s">
        <v>1080</v>
      </c>
      <c r="H95" s="206">
        <v>47102</v>
      </c>
      <c r="I95" t="s">
        <v>1093</v>
      </c>
      <c r="J95" t="s">
        <v>232</v>
      </c>
      <c r="L95" s="208">
        <v>10108</v>
      </c>
      <c r="M95" t="s">
        <v>543</v>
      </c>
    </row>
    <row r="96" spans="4:13" ht="14.4" x14ac:dyDescent="0.3">
      <c r="D96" s="206">
        <v>1092</v>
      </c>
      <c r="E96" t="s">
        <v>328</v>
      </c>
      <c r="F96" t="s">
        <v>1080</v>
      </c>
      <c r="H96" s="206">
        <v>47103</v>
      </c>
      <c r="I96" t="s">
        <v>1094</v>
      </c>
      <c r="J96" t="s">
        <v>232</v>
      </c>
      <c r="L96" s="208">
        <v>10109</v>
      </c>
      <c r="M96" t="s">
        <v>544</v>
      </c>
    </row>
    <row r="97" spans="4:13" ht="14.4" x14ac:dyDescent="0.3">
      <c r="D97" s="206">
        <v>1093</v>
      </c>
      <c r="E97" t="s">
        <v>329</v>
      </c>
      <c r="F97" t="s">
        <v>1080</v>
      </c>
      <c r="H97" s="206">
        <v>47104</v>
      </c>
      <c r="I97" t="s">
        <v>1095</v>
      </c>
      <c r="J97" t="s">
        <v>232</v>
      </c>
      <c r="L97" s="208">
        <v>10110</v>
      </c>
      <c r="M97" t="s">
        <v>545</v>
      </c>
    </row>
    <row r="98" spans="4:13" ht="14.4" x14ac:dyDescent="0.3">
      <c r="D98" s="206">
        <v>1094</v>
      </c>
      <c r="E98" t="s">
        <v>330</v>
      </c>
      <c r="F98" t="s">
        <v>1080</v>
      </c>
      <c r="H98" s="206">
        <v>47105</v>
      </c>
      <c r="I98" t="s">
        <v>1096</v>
      </c>
      <c r="J98" t="s">
        <v>232</v>
      </c>
      <c r="L98" s="171" t="s">
        <v>546</v>
      </c>
      <c r="M98" t="s">
        <v>547</v>
      </c>
    </row>
    <row r="99" spans="4:13" ht="14.4" x14ac:dyDescent="0.3">
      <c r="D99" s="206">
        <v>1095</v>
      </c>
      <c r="E99" t="s">
        <v>331</v>
      </c>
      <c r="F99" t="s">
        <v>1080</v>
      </c>
      <c r="H99" s="206">
        <v>48000</v>
      </c>
      <c r="I99" t="s">
        <v>1097</v>
      </c>
      <c r="J99" t="s">
        <v>232</v>
      </c>
      <c r="L99" s="171" t="s">
        <v>548</v>
      </c>
      <c r="M99" t="s">
        <v>549</v>
      </c>
    </row>
    <row r="100" spans="4:13" ht="14.4" x14ac:dyDescent="0.3">
      <c r="D100" s="206">
        <v>1096</v>
      </c>
      <c r="E100" t="s">
        <v>332</v>
      </c>
      <c r="F100" t="s">
        <v>1080</v>
      </c>
      <c r="H100" s="206">
        <v>48001</v>
      </c>
      <c r="I100" t="s">
        <v>75</v>
      </c>
      <c r="J100" t="s">
        <v>232</v>
      </c>
      <c r="L100" s="171" t="s">
        <v>550</v>
      </c>
      <c r="M100" t="s">
        <v>551</v>
      </c>
    </row>
    <row r="101" spans="4:13" ht="14.4" x14ac:dyDescent="0.3">
      <c r="D101" s="206">
        <v>1097</v>
      </c>
      <c r="E101" t="s">
        <v>333</v>
      </c>
      <c r="F101" t="s">
        <v>1080</v>
      </c>
      <c r="H101" s="206">
        <v>48002</v>
      </c>
      <c r="I101" t="s">
        <v>76</v>
      </c>
      <c r="J101" t="s">
        <v>232</v>
      </c>
      <c r="L101" s="171" t="s">
        <v>552</v>
      </c>
      <c r="M101" t="s">
        <v>553</v>
      </c>
    </row>
    <row r="102" spans="4:13" ht="14.4" x14ac:dyDescent="0.3">
      <c r="D102" s="206">
        <v>1098</v>
      </c>
      <c r="E102" t="s">
        <v>334</v>
      </c>
      <c r="F102" t="s">
        <v>1080</v>
      </c>
      <c r="H102" s="206">
        <v>48003</v>
      </c>
      <c r="I102" t="s">
        <v>77</v>
      </c>
      <c r="J102" t="s">
        <v>232</v>
      </c>
      <c r="L102" s="171" t="s">
        <v>554</v>
      </c>
      <c r="M102" t="s">
        <v>555</v>
      </c>
    </row>
    <row r="103" spans="4:13" ht="14.4" x14ac:dyDescent="0.3">
      <c r="D103" s="206">
        <v>1099</v>
      </c>
      <c r="E103" t="s">
        <v>335</v>
      </c>
      <c r="F103" t="s">
        <v>1080</v>
      </c>
      <c r="H103" s="206">
        <v>48010</v>
      </c>
      <c r="I103" t="s">
        <v>1098</v>
      </c>
      <c r="J103" t="s">
        <v>232</v>
      </c>
      <c r="L103" s="171" t="s">
        <v>556</v>
      </c>
      <c r="M103" t="s">
        <v>792</v>
      </c>
    </row>
    <row r="104" spans="4:13" ht="14.4" x14ac:dyDescent="0.3">
      <c r="D104" s="206">
        <v>1100</v>
      </c>
      <c r="E104" t="s">
        <v>336</v>
      </c>
      <c r="F104" t="s">
        <v>1080</v>
      </c>
      <c r="H104" s="206">
        <v>48100</v>
      </c>
      <c r="I104" t="s">
        <v>78</v>
      </c>
      <c r="J104" t="s">
        <v>232</v>
      </c>
      <c r="L104" s="171" t="s">
        <v>793</v>
      </c>
      <c r="M104" t="s">
        <v>794</v>
      </c>
    </row>
    <row r="105" spans="4:13" ht="14.4" x14ac:dyDescent="0.3">
      <c r="D105" s="206">
        <v>1101</v>
      </c>
      <c r="E105" t="s">
        <v>337</v>
      </c>
      <c r="F105" t="s">
        <v>1462</v>
      </c>
      <c r="H105" s="206">
        <v>48101</v>
      </c>
      <c r="I105" t="s">
        <v>79</v>
      </c>
      <c r="J105" t="s">
        <v>232</v>
      </c>
      <c r="L105" s="171" t="s">
        <v>795</v>
      </c>
      <c r="M105" t="s">
        <v>796</v>
      </c>
    </row>
    <row r="106" spans="4:13" ht="14.4" x14ac:dyDescent="0.3">
      <c r="D106" s="206">
        <v>1102</v>
      </c>
      <c r="E106" t="s">
        <v>338</v>
      </c>
      <c r="F106" t="s">
        <v>1462</v>
      </c>
      <c r="H106" s="206">
        <v>48102</v>
      </c>
      <c r="I106" t="s">
        <v>80</v>
      </c>
      <c r="J106" t="s">
        <v>232</v>
      </c>
      <c r="L106" s="171" t="s">
        <v>797</v>
      </c>
      <c r="M106" t="s">
        <v>798</v>
      </c>
    </row>
    <row r="107" spans="4:13" ht="14.4" x14ac:dyDescent="0.3">
      <c r="D107" s="206">
        <v>1103</v>
      </c>
      <c r="E107" t="s">
        <v>339</v>
      </c>
      <c r="F107" t="s">
        <v>1457</v>
      </c>
      <c r="H107" s="206">
        <v>48103</v>
      </c>
      <c r="I107" t="s">
        <v>81</v>
      </c>
      <c r="J107" t="s">
        <v>232</v>
      </c>
      <c r="L107" s="171" t="s">
        <v>799</v>
      </c>
      <c r="M107" t="s">
        <v>800</v>
      </c>
    </row>
    <row r="108" spans="4:13" ht="14.4" x14ac:dyDescent="0.3">
      <c r="D108" s="206">
        <v>1104</v>
      </c>
      <c r="E108" t="s">
        <v>340</v>
      </c>
      <c r="F108" t="s">
        <v>1457</v>
      </c>
      <c r="H108" s="206">
        <v>48200</v>
      </c>
      <c r="I108" t="s">
        <v>82</v>
      </c>
      <c r="J108" t="s">
        <v>232</v>
      </c>
      <c r="L108" s="171" t="s">
        <v>801</v>
      </c>
      <c r="M108" t="s">
        <v>802</v>
      </c>
    </row>
    <row r="109" spans="4:13" ht="14.4" x14ac:dyDescent="0.3">
      <c r="D109" s="206">
        <v>1105</v>
      </c>
      <c r="E109" t="s">
        <v>341</v>
      </c>
      <c r="F109" t="s">
        <v>1457</v>
      </c>
      <c r="H109" s="206">
        <v>49000</v>
      </c>
      <c r="I109" t="s">
        <v>83</v>
      </c>
      <c r="J109" t="s">
        <v>232</v>
      </c>
      <c r="L109" s="171" t="s">
        <v>803</v>
      </c>
      <c r="M109" t="s">
        <v>804</v>
      </c>
    </row>
    <row r="110" spans="4:13" ht="14.4" x14ac:dyDescent="0.3">
      <c r="D110" s="206">
        <v>1106</v>
      </c>
      <c r="E110" t="s">
        <v>342</v>
      </c>
      <c r="F110" t="s">
        <v>1457</v>
      </c>
      <c r="H110" s="206">
        <v>49001</v>
      </c>
      <c r="I110" t="s">
        <v>84</v>
      </c>
      <c r="J110" t="s">
        <v>232</v>
      </c>
      <c r="L110" s="171" t="s">
        <v>805</v>
      </c>
      <c r="M110" t="s">
        <v>806</v>
      </c>
    </row>
    <row r="111" spans="4:13" ht="14.4" x14ac:dyDescent="0.3">
      <c r="D111" s="206">
        <v>1108</v>
      </c>
      <c r="E111" t="s">
        <v>1464</v>
      </c>
      <c r="F111" t="s">
        <v>1578</v>
      </c>
      <c r="H111" s="206">
        <v>49002</v>
      </c>
      <c r="I111" t="s">
        <v>85</v>
      </c>
      <c r="J111" t="s">
        <v>232</v>
      </c>
      <c r="L111" s="171" t="s">
        <v>807</v>
      </c>
      <c r="M111" t="s">
        <v>808</v>
      </c>
    </row>
    <row r="112" spans="4:13" ht="14.4" x14ac:dyDescent="0.3">
      <c r="D112" s="206">
        <v>1109</v>
      </c>
      <c r="E112" t="s">
        <v>343</v>
      </c>
      <c r="F112" t="s">
        <v>1457</v>
      </c>
      <c r="H112" s="206">
        <v>49003</v>
      </c>
      <c r="I112" t="s">
        <v>86</v>
      </c>
      <c r="J112" t="s">
        <v>232</v>
      </c>
      <c r="L112" s="171" t="s">
        <v>809</v>
      </c>
      <c r="M112" t="s">
        <v>810</v>
      </c>
    </row>
    <row r="113" spans="4:13" ht="14.4" x14ac:dyDescent="0.3">
      <c r="D113" s="206">
        <v>1110</v>
      </c>
      <c r="E113" t="s">
        <v>344</v>
      </c>
      <c r="F113" t="s">
        <v>1083</v>
      </c>
      <c r="H113" s="206">
        <v>49004</v>
      </c>
      <c r="I113" t="s">
        <v>87</v>
      </c>
      <c r="J113" t="s">
        <v>232</v>
      </c>
      <c r="L113" s="171" t="s">
        <v>811</v>
      </c>
      <c r="M113" t="s">
        <v>812</v>
      </c>
    </row>
    <row r="114" spans="4:13" ht="14.4" x14ac:dyDescent="0.3">
      <c r="D114" s="206">
        <v>1111</v>
      </c>
      <c r="E114" t="s">
        <v>345</v>
      </c>
      <c r="F114" t="s">
        <v>1083</v>
      </c>
      <c r="H114" s="206">
        <v>49005</v>
      </c>
      <c r="I114" t="s">
        <v>88</v>
      </c>
      <c r="J114" t="s">
        <v>232</v>
      </c>
      <c r="L114" s="171" t="s">
        <v>813</v>
      </c>
      <c r="M114" t="s">
        <v>814</v>
      </c>
    </row>
    <row r="115" spans="4:13" ht="14.4" x14ac:dyDescent="0.3">
      <c r="D115" s="206">
        <v>1112</v>
      </c>
      <c r="E115" t="s">
        <v>346</v>
      </c>
      <c r="F115" t="s">
        <v>1083</v>
      </c>
      <c r="H115" s="206">
        <v>49800</v>
      </c>
      <c r="I115" t="s">
        <v>1311</v>
      </c>
      <c r="J115" t="s">
        <v>232</v>
      </c>
      <c r="L115" s="171" t="s">
        <v>815</v>
      </c>
      <c r="M115" t="s">
        <v>816</v>
      </c>
    </row>
    <row r="116" spans="4:13" ht="14.4" x14ac:dyDescent="0.3">
      <c r="D116" s="206">
        <v>1113</v>
      </c>
      <c r="E116" t="s">
        <v>347</v>
      </c>
      <c r="F116" t="s">
        <v>1462</v>
      </c>
      <c r="H116" s="206">
        <v>49999</v>
      </c>
      <c r="I116" t="s">
        <v>89</v>
      </c>
      <c r="J116" t="s">
        <v>232</v>
      </c>
      <c r="L116" s="171" t="s">
        <v>817</v>
      </c>
      <c r="M116" t="s">
        <v>818</v>
      </c>
    </row>
    <row r="117" spans="4:13" ht="14.4" x14ac:dyDescent="0.3">
      <c r="D117" s="206">
        <v>1114</v>
      </c>
      <c r="E117" t="s">
        <v>348</v>
      </c>
      <c r="F117" t="s">
        <v>1462</v>
      </c>
      <c r="H117" s="206">
        <v>50000</v>
      </c>
      <c r="I117" t="s">
        <v>90</v>
      </c>
      <c r="J117" t="s">
        <v>233</v>
      </c>
      <c r="L117" s="171" t="s">
        <v>819</v>
      </c>
      <c r="M117" t="s">
        <v>820</v>
      </c>
    </row>
    <row r="118" spans="4:13" ht="14.4" x14ac:dyDescent="0.3">
      <c r="D118" s="206">
        <v>1115</v>
      </c>
      <c r="E118" t="s">
        <v>349</v>
      </c>
      <c r="F118" t="s">
        <v>1080</v>
      </c>
      <c r="H118" s="206">
        <v>50001</v>
      </c>
      <c r="I118" t="s">
        <v>91</v>
      </c>
      <c r="J118" t="s">
        <v>233</v>
      </c>
      <c r="L118" s="171" t="s">
        <v>821</v>
      </c>
      <c r="M118" t="s">
        <v>822</v>
      </c>
    </row>
    <row r="119" spans="4:13" ht="14.4" x14ac:dyDescent="0.3">
      <c r="D119" s="206">
        <v>1116</v>
      </c>
      <c r="E119" t="s">
        <v>1037</v>
      </c>
      <c r="F119" t="s">
        <v>1462</v>
      </c>
      <c r="H119" s="206">
        <v>50002</v>
      </c>
      <c r="I119" t="s">
        <v>92</v>
      </c>
      <c r="J119" t="s">
        <v>233</v>
      </c>
      <c r="L119" s="171" t="s">
        <v>823</v>
      </c>
      <c r="M119" t="s">
        <v>824</v>
      </c>
    </row>
    <row r="120" spans="4:13" ht="14.4" x14ac:dyDescent="0.3">
      <c r="D120" s="206">
        <v>1117</v>
      </c>
      <c r="E120" t="s">
        <v>350</v>
      </c>
      <c r="F120" t="s">
        <v>1080</v>
      </c>
      <c r="H120" s="206">
        <v>50004</v>
      </c>
      <c r="I120" t="s">
        <v>1056</v>
      </c>
      <c r="J120" t="s">
        <v>233</v>
      </c>
      <c r="L120" s="171" t="s">
        <v>825</v>
      </c>
      <c r="M120" t="s">
        <v>826</v>
      </c>
    </row>
    <row r="121" spans="4:13" ht="14.4" x14ac:dyDescent="0.3">
      <c r="D121" s="206">
        <v>1118</v>
      </c>
      <c r="E121" t="s">
        <v>351</v>
      </c>
      <c r="F121" t="s">
        <v>1465</v>
      </c>
      <c r="H121" s="206">
        <v>50006</v>
      </c>
      <c r="I121" t="s">
        <v>93</v>
      </c>
      <c r="J121" t="s">
        <v>233</v>
      </c>
      <c r="L121" s="171" t="s">
        <v>827</v>
      </c>
      <c r="M121" t="s">
        <v>828</v>
      </c>
    </row>
    <row r="122" spans="4:13" ht="14.4" x14ac:dyDescent="0.3">
      <c r="D122" s="206">
        <v>1119</v>
      </c>
      <c r="E122" t="s">
        <v>1075</v>
      </c>
      <c r="F122" t="s">
        <v>1465</v>
      </c>
      <c r="H122" s="206">
        <v>50007</v>
      </c>
      <c r="I122" t="s">
        <v>94</v>
      </c>
      <c r="J122" t="s">
        <v>233</v>
      </c>
      <c r="L122" s="171" t="s">
        <v>829</v>
      </c>
      <c r="M122" t="s">
        <v>830</v>
      </c>
    </row>
    <row r="123" spans="4:13" ht="14.4" x14ac:dyDescent="0.3">
      <c r="D123" s="206">
        <v>1120</v>
      </c>
      <c r="E123" t="s">
        <v>1040</v>
      </c>
      <c r="F123" t="s">
        <v>1465</v>
      </c>
      <c r="H123" s="206">
        <v>50101</v>
      </c>
      <c r="I123" t="s">
        <v>95</v>
      </c>
      <c r="J123" t="s">
        <v>233</v>
      </c>
      <c r="L123" s="171" t="s">
        <v>831</v>
      </c>
      <c r="M123" t="s">
        <v>832</v>
      </c>
    </row>
    <row r="124" spans="4:13" ht="14.4" x14ac:dyDescent="0.3">
      <c r="D124" s="206">
        <v>1121</v>
      </c>
      <c r="E124" t="s">
        <v>352</v>
      </c>
      <c r="F124" t="s">
        <v>1465</v>
      </c>
      <c r="H124" s="206">
        <v>50102</v>
      </c>
      <c r="I124" t="s">
        <v>96</v>
      </c>
      <c r="J124" t="s">
        <v>233</v>
      </c>
      <c r="L124" s="171" t="s">
        <v>833</v>
      </c>
      <c r="M124" t="s">
        <v>834</v>
      </c>
    </row>
    <row r="125" spans="4:13" ht="14.4" x14ac:dyDescent="0.3">
      <c r="D125" s="206">
        <v>1122</v>
      </c>
      <c r="E125" t="s">
        <v>1041</v>
      </c>
      <c r="F125" t="s">
        <v>1465</v>
      </c>
      <c r="H125" s="206">
        <v>50103</v>
      </c>
      <c r="I125" t="s">
        <v>97</v>
      </c>
      <c r="J125" t="s">
        <v>233</v>
      </c>
      <c r="L125" s="171" t="s">
        <v>557</v>
      </c>
      <c r="M125" t="s">
        <v>558</v>
      </c>
    </row>
    <row r="126" spans="4:13" ht="14.4" x14ac:dyDescent="0.3">
      <c r="D126" s="206">
        <v>1123</v>
      </c>
      <c r="E126" t="s">
        <v>1042</v>
      </c>
      <c r="F126" t="s">
        <v>1465</v>
      </c>
      <c r="H126" s="206">
        <v>50104</v>
      </c>
      <c r="I126" t="s">
        <v>98</v>
      </c>
      <c r="J126" t="s">
        <v>233</v>
      </c>
      <c r="L126" s="171" t="s">
        <v>835</v>
      </c>
      <c r="M126" t="s">
        <v>836</v>
      </c>
    </row>
    <row r="127" spans="4:13" ht="14.4" x14ac:dyDescent="0.3">
      <c r="D127" s="206">
        <v>1124</v>
      </c>
      <c r="E127" t="s">
        <v>1043</v>
      </c>
      <c r="F127" t="s">
        <v>1465</v>
      </c>
      <c r="H127" s="206">
        <v>50105</v>
      </c>
      <c r="I127" t="s">
        <v>99</v>
      </c>
      <c r="J127" t="s">
        <v>233</v>
      </c>
      <c r="L127" s="171" t="s">
        <v>837</v>
      </c>
      <c r="M127" t="s">
        <v>838</v>
      </c>
    </row>
    <row r="128" spans="4:13" ht="14.4" x14ac:dyDescent="0.3">
      <c r="D128" s="206">
        <v>1125</v>
      </c>
      <c r="E128" t="s">
        <v>1044</v>
      </c>
      <c r="F128" t="s">
        <v>1465</v>
      </c>
      <c r="H128" s="206">
        <v>50106</v>
      </c>
      <c r="I128" t="s">
        <v>100</v>
      </c>
      <c r="J128" t="s">
        <v>233</v>
      </c>
      <c r="L128" s="171" t="s">
        <v>839</v>
      </c>
      <c r="M128" t="s">
        <v>840</v>
      </c>
    </row>
    <row r="129" spans="4:13" ht="14.4" x14ac:dyDescent="0.3">
      <c r="D129" s="206">
        <v>1126</v>
      </c>
      <c r="E129" t="s">
        <v>353</v>
      </c>
      <c r="F129" t="s">
        <v>1465</v>
      </c>
      <c r="H129" s="206">
        <v>50107</v>
      </c>
      <c r="I129" t="s">
        <v>101</v>
      </c>
      <c r="J129" t="s">
        <v>233</v>
      </c>
      <c r="L129" s="171" t="s">
        <v>841</v>
      </c>
      <c r="M129" t="s">
        <v>842</v>
      </c>
    </row>
    <row r="130" spans="4:13" ht="14.4" x14ac:dyDescent="0.3">
      <c r="D130" s="206">
        <v>1127</v>
      </c>
      <c r="E130" t="s">
        <v>354</v>
      </c>
      <c r="F130" t="s">
        <v>1465</v>
      </c>
      <c r="H130" s="206">
        <v>50108</v>
      </c>
      <c r="I130" t="s">
        <v>102</v>
      </c>
      <c r="J130" t="s">
        <v>233</v>
      </c>
      <c r="L130" s="171" t="s">
        <v>843</v>
      </c>
      <c r="M130" t="s">
        <v>844</v>
      </c>
    </row>
    <row r="131" spans="4:13" ht="14.4" x14ac:dyDescent="0.3">
      <c r="D131" s="206">
        <v>1128</v>
      </c>
      <c r="E131" t="s">
        <v>355</v>
      </c>
      <c r="F131" t="s">
        <v>1465</v>
      </c>
      <c r="H131" s="206">
        <v>50109</v>
      </c>
      <c r="I131" t="s">
        <v>103</v>
      </c>
      <c r="J131" t="s">
        <v>233</v>
      </c>
      <c r="L131" s="171" t="s">
        <v>845</v>
      </c>
      <c r="M131" t="s">
        <v>1108</v>
      </c>
    </row>
    <row r="132" spans="4:13" ht="14.4" x14ac:dyDescent="0.3">
      <c r="D132" s="206">
        <v>1129</v>
      </c>
      <c r="E132" t="s">
        <v>356</v>
      </c>
      <c r="F132" t="s">
        <v>1086</v>
      </c>
      <c r="H132" s="206">
        <v>50110</v>
      </c>
      <c r="I132" t="s">
        <v>104</v>
      </c>
      <c r="J132" t="s">
        <v>233</v>
      </c>
      <c r="L132" s="171" t="s">
        <v>846</v>
      </c>
      <c r="M132" t="s">
        <v>847</v>
      </c>
    </row>
    <row r="133" spans="4:13" ht="14.4" x14ac:dyDescent="0.3">
      <c r="D133" s="206">
        <v>1130</v>
      </c>
      <c r="E133" t="s">
        <v>357</v>
      </c>
      <c r="F133" t="s">
        <v>1086</v>
      </c>
      <c r="H133" s="206">
        <v>50111</v>
      </c>
      <c r="I133" t="s">
        <v>105</v>
      </c>
      <c r="J133" t="s">
        <v>233</v>
      </c>
      <c r="L133" s="171" t="s">
        <v>848</v>
      </c>
      <c r="M133" t="s">
        <v>849</v>
      </c>
    </row>
    <row r="134" spans="4:13" ht="14.4" x14ac:dyDescent="0.3">
      <c r="D134" s="206">
        <v>1131</v>
      </c>
      <c r="E134" t="s">
        <v>358</v>
      </c>
      <c r="F134" t="s">
        <v>1084</v>
      </c>
      <c r="H134" s="206">
        <v>50112</v>
      </c>
      <c r="I134" t="s">
        <v>106</v>
      </c>
      <c r="J134" t="s">
        <v>233</v>
      </c>
      <c r="L134" s="171" t="s">
        <v>850</v>
      </c>
      <c r="M134" t="s">
        <v>851</v>
      </c>
    </row>
    <row r="135" spans="4:13" ht="14.4" x14ac:dyDescent="0.3">
      <c r="D135" s="206">
        <v>1132</v>
      </c>
      <c r="E135" t="s">
        <v>359</v>
      </c>
      <c r="F135" t="s">
        <v>1084</v>
      </c>
      <c r="H135" s="206">
        <v>50113</v>
      </c>
      <c r="I135" t="s">
        <v>107</v>
      </c>
      <c r="J135" t="s">
        <v>233</v>
      </c>
      <c r="L135" s="171" t="s">
        <v>852</v>
      </c>
      <c r="M135" t="s">
        <v>853</v>
      </c>
    </row>
    <row r="136" spans="4:13" ht="14.4" x14ac:dyDescent="0.3">
      <c r="D136" s="206">
        <v>1133</v>
      </c>
      <c r="E136" t="s">
        <v>360</v>
      </c>
      <c r="F136" t="s">
        <v>1084</v>
      </c>
      <c r="H136" s="206">
        <v>50114</v>
      </c>
      <c r="I136" t="s">
        <v>108</v>
      </c>
      <c r="J136" t="s">
        <v>233</v>
      </c>
      <c r="L136" s="171" t="s">
        <v>854</v>
      </c>
      <c r="M136" t="s">
        <v>855</v>
      </c>
    </row>
    <row r="137" spans="4:13" ht="14.4" x14ac:dyDescent="0.3">
      <c r="D137" s="206">
        <v>1134</v>
      </c>
      <c r="E137" t="s">
        <v>361</v>
      </c>
      <c r="F137" t="s">
        <v>1457</v>
      </c>
      <c r="H137" s="206">
        <v>50115</v>
      </c>
      <c r="I137" t="s">
        <v>109</v>
      </c>
      <c r="J137" t="s">
        <v>233</v>
      </c>
      <c r="L137" s="171" t="s">
        <v>856</v>
      </c>
      <c r="M137" t="s">
        <v>857</v>
      </c>
    </row>
    <row r="138" spans="4:13" ht="14.4" x14ac:dyDescent="0.3">
      <c r="D138" s="206">
        <v>1136</v>
      </c>
      <c r="E138" t="s">
        <v>362</v>
      </c>
      <c r="F138" t="s">
        <v>1084</v>
      </c>
      <c r="H138" s="206">
        <v>50118</v>
      </c>
      <c r="I138" t="s">
        <v>110</v>
      </c>
      <c r="J138" t="s">
        <v>233</v>
      </c>
      <c r="L138" s="171" t="s">
        <v>858</v>
      </c>
      <c r="M138" t="s">
        <v>859</v>
      </c>
    </row>
    <row r="139" spans="4:13" ht="14.4" x14ac:dyDescent="0.3">
      <c r="D139" s="206">
        <v>1137</v>
      </c>
      <c r="E139" t="s">
        <v>1466</v>
      </c>
      <c r="F139" t="s">
        <v>1083</v>
      </c>
      <c r="H139" s="206">
        <v>50200</v>
      </c>
      <c r="I139" t="s">
        <v>111</v>
      </c>
      <c r="J139" t="s">
        <v>233</v>
      </c>
      <c r="L139" s="171" t="s">
        <v>860</v>
      </c>
      <c r="M139" t="s">
        <v>861</v>
      </c>
    </row>
    <row r="140" spans="4:13" ht="14.4" x14ac:dyDescent="0.3">
      <c r="D140" s="206">
        <v>1138</v>
      </c>
      <c r="E140" t="s">
        <v>1467</v>
      </c>
      <c r="F140" t="s">
        <v>1083</v>
      </c>
      <c r="H140" s="206">
        <v>50201</v>
      </c>
      <c r="I140" t="s">
        <v>112</v>
      </c>
      <c r="J140" t="s">
        <v>233</v>
      </c>
      <c r="L140" s="171" t="s">
        <v>862</v>
      </c>
      <c r="M140" t="s">
        <v>863</v>
      </c>
    </row>
    <row r="141" spans="4:13" ht="14.4" x14ac:dyDescent="0.3">
      <c r="D141" s="206">
        <v>1139</v>
      </c>
      <c r="E141" t="s">
        <v>1468</v>
      </c>
      <c r="F141" t="s">
        <v>1083</v>
      </c>
      <c r="H141" s="206">
        <v>50202</v>
      </c>
      <c r="I141" t="s">
        <v>113</v>
      </c>
      <c r="J141" t="s">
        <v>233</v>
      </c>
      <c r="L141" s="171" t="s">
        <v>864</v>
      </c>
      <c r="M141" t="s">
        <v>865</v>
      </c>
    </row>
    <row r="142" spans="4:13" ht="14.4" x14ac:dyDescent="0.3">
      <c r="D142" s="206">
        <v>1142</v>
      </c>
      <c r="E142" t="s">
        <v>363</v>
      </c>
      <c r="F142" t="s">
        <v>1465</v>
      </c>
      <c r="H142" s="206">
        <v>50203</v>
      </c>
      <c r="I142" t="s">
        <v>114</v>
      </c>
      <c r="J142" t="s">
        <v>233</v>
      </c>
      <c r="L142" s="171" t="s">
        <v>866</v>
      </c>
      <c r="M142" t="s">
        <v>867</v>
      </c>
    </row>
    <row r="143" spans="4:13" ht="14.4" x14ac:dyDescent="0.3">
      <c r="D143" s="206">
        <v>1143</v>
      </c>
      <c r="E143" t="s">
        <v>364</v>
      </c>
      <c r="F143" t="s">
        <v>1465</v>
      </c>
      <c r="H143" s="206">
        <v>50204</v>
      </c>
      <c r="I143" t="s">
        <v>115</v>
      </c>
      <c r="J143" t="s">
        <v>233</v>
      </c>
      <c r="L143" s="171" t="s">
        <v>868</v>
      </c>
      <c r="M143" t="s">
        <v>869</v>
      </c>
    </row>
    <row r="144" spans="4:13" ht="14.4" x14ac:dyDescent="0.3">
      <c r="D144" s="206">
        <v>1144</v>
      </c>
      <c r="E144" t="s">
        <v>1045</v>
      </c>
      <c r="F144" t="s">
        <v>1465</v>
      </c>
      <c r="H144" s="206">
        <v>50205</v>
      </c>
      <c r="I144" t="s">
        <v>116</v>
      </c>
      <c r="J144" t="s">
        <v>233</v>
      </c>
      <c r="L144" s="171" t="s">
        <v>870</v>
      </c>
      <c r="M144" t="s">
        <v>871</v>
      </c>
    </row>
    <row r="145" spans="4:13" ht="14.4" x14ac:dyDescent="0.3">
      <c r="D145" s="206">
        <v>1145</v>
      </c>
      <c r="E145" t="s">
        <v>1046</v>
      </c>
      <c r="F145" t="s">
        <v>1465</v>
      </c>
      <c r="H145" s="206">
        <v>50206</v>
      </c>
      <c r="I145" t="s">
        <v>117</v>
      </c>
      <c r="J145" t="s">
        <v>233</v>
      </c>
      <c r="L145" s="171" t="s">
        <v>872</v>
      </c>
      <c r="M145" t="s">
        <v>873</v>
      </c>
    </row>
    <row r="146" spans="4:13" ht="14.4" x14ac:dyDescent="0.3">
      <c r="D146" s="206">
        <v>1147</v>
      </c>
      <c r="E146" t="s">
        <v>365</v>
      </c>
      <c r="F146" t="s">
        <v>1465</v>
      </c>
      <c r="H146" s="206">
        <v>50207</v>
      </c>
      <c r="I146" t="s">
        <v>118</v>
      </c>
      <c r="J146" t="s">
        <v>233</v>
      </c>
      <c r="L146" s="171" t="s">
        <v>874</v>
      </c>
      <c r="M146" t="s">
        <v>875</v>
      </c>
    </row>
    <row r="147" spans="4:13" ht="14.4" x14ac:dyDescent="0.3">
      <c r="D147" s="206">
        <v>1148</v>
      </c>
      <c r="E147" t="s">
        <v>1047</v>
      </c>
      <c r="F147" t="s">
        <v>1465</v>
      </c>
      <c r="H147" s="206">
        <v>50208</v>
      </c>
      <c r="I147" t="s">
        <v>119</v>
      </c>
      <c r="J147" t="s">
        <v>233</v>
      </c>
      <c r="L147" s="171" t="s">
        <v>876</v>
      </c>
      <c r="M147" t="s">
        <v>877</v>
      </c>
    </row>
    <row r="148" spans="4:13" ht="14.4" x14ac:dyDescent="0.3">
      <c r="D148" s="206">
        <v>1149</v>
      </c>
      <c r="E148" t="s">
        <v>1048</v>
      </c>
      <c r="F148" t="s">
        <v>1465</v>
      </c>
      <c r="H148" s="206">
        <v>50209</v>
      </c>
      <c r="I148" t="s">
        <v>1009</v>
      </c>
      <c r="J148" t="s">
        <v>233</v>
      </c>
      <c r="L148" s="171" t="s">
        <v>878</v>
      </c>
      <c r="M148" t="s">
        <v>879</v>
      </c>
    </row>
    <row r="149" spans="4:13" ht="14.4" x14ac:dyDescent="0.3">
      <c r="D149" s="206">
        <v>1151</v>
      </c>
      <c r="E149" t="s">
        <v>366</v>
      </c>
      <c r="F149" t="s">
        <v>1465</v>
      </c>
      <c r="H149" s="206">
        <v>50250</v>
      </c>
      <c r="I149" t="s">
        <v>1099</v>
      </c>
      <c r="J149" t="s">
        <v>233</v>
      </c>
      <c r="L149" s="171" t="s">
        <v>880</v>
      </c>
      <c r="M149" t="s">
        <v>881</v>
      </c>
    </row>
    <row r="150" spans="4:13" ht="14.4" x14ac:dyDescent="0.3">
      <c r="D150" s="206">
        <v>1152</v>
      </c>
      <c r="E150" t="s">
        <v>1049</v>
      </c>
      <c r="F150" t="s">
        <v>1465</v>
      </c>
      <c r="H150" s="206">
        <v>50251</v>
      </c>
      <c r="I150" t="s">
        <v>1100</v>
      </c>
      <c r="J150" t="s">
        <v>233</v>
      </c>
      <c r="L150" s="171" t="s">
        <v>882</v>
      </c>
      <c r="M150" t="s">
        <v>883</v>
      </c>
    </row>
    <row r="151" spans="4:13" ht="14.4" x14ac:dyDescent="0.3">
      <c r="D151" s="206">
        <v>1154</v>
      </c>
      <c r="E151" t="s">
        <v>367</v>
      </c>
      <c r="F151" t="s">
        <v>1465</v>
      </c>
      <c r="H151" s="206">
        <v>50300</v>
      </c>
      <c r="I151" t="s">
        <v>120</v>
      </c>
      <c r="J151" t="s">
        <v>233</v>
      </c>
      <c r="L151" s="171" t="s">
        <v>884</v>
      </c>
      <c r="M151" t="s">
        <v>885</v>
      </c>
    </row>
    <row r="152" spans="4:13" ht="14.4" x14ac:dyDescent="0.3">
      <c r="D152" s="206">
        <v>1155</v>
      </c>
      <c r="E152" t="s">
        <v>368</v>
      </c>
      <c r="F152" t="s">
        <v>1465</v>
      </c>
      <c r="H152" s="206">
        <v>50301</v>
      </c>
      <c r="I152" t="s">
        <v>121</v>
      </c>
      <c r="J152" t="s">
        <v>233</v>
      </c>
      <c r="L152" s="171" t="s">
        <v>559</v>
      </c>
      <c r="M152" t="s">
        <v>886</v>
      </c>
    </row>
    <row r="153" spans="4:13" ht="14.4" x14ac:dyDescent="0.3">
      <c r="D153" s="206">
        <v>1156</v>
      </c>
      <c r="E153" t="s">
        <v>1050</v>
      </c>
      <c r="F153" t="s">
        <v>1465</v>
      </c>
      <c r="H153" s="206">
        <v>51000</v>
      </c>
      <c r="I153" t="s">
        <v>122</v>
      </c>
      <c r="J153" t="s">
        <v>233</v>
      </c>
      <c r="L153" s="171" t="s">
        <v>887</v>
      </c>
      <c r="M153" t="s">
        <v>1592</v>
      </c>
    </row>
    <row r="154" spans="4:13" ht="14.4" x14ac:dyDescent="0.3">
      <c r="D154" s="206">
        <v>1157</v>
      </c>
      <c r="E154" t="s">
        <v>1051</v>
      </c>
      <c r="F154" t="s">
        <v>1465</v>
      </c>
      <c r="H154" s="206">
        <v>51001</v>
      </c>
      <c r="I154" t="s">
        <v>123</v>
      </c>
      <c r="J154" t="s">
        <v>233</v>
      </c>
      <c r="L154" s="171" t="s">
        <v>888</v>
      </c>
      <c r="M154" t="s">
        <v>889</v>
      </c>
    </row>
    <row r="155" spans="4:13" ht="14.4" x14ac:dyDescent="0.3">
      <c r="D155" s="206">
        <v>1158</v>
      </c>
      <c r="E155" t="s">
        <v>369</v>
      </c>
      <c r="F155" t="s">
        <v>1465</v>
      </c>
      <c r="H155" s="206">
        <v>51002</v>
      </c>
      <c r="I155" t="s">
        <v>124</v>
      </c>
      <c r="J155" t="s">
        <v>233</v>
      </c>
      <c r="L155" s="171" t="s">
        <v>890</v>
      </c>
      <c r="M155" t="s">
        <v>891</v>
      </c>
    </row>
    <row r="156" spans="4:13" ht="14.4" x14ac:dyDescent="0.3">
      <c r="D156" s="206">
        <v>1162</v>
      </c>
      <c r="E156" t="s">
        <v>1052</v>
      </c>
      <c r="F156" t="s">
        <v>1465</v>
      </c>
      <c r="H156" s="206">
        <v>51003</v>
      </c>
      <c r="I156" t="s">
        <v>1057</v>
      </c>
      <c r="J156" t="s">
        <v>233</v>
      </c>
      <c r="L156" s="171" t="s">
        <v>892</v>
      </c>
      <c r="M156" t="s">
        <v>893</v>
      </c>
    </row>
    <row r="157" spans="4:13" ht="14.4" x14ac:dyDescent="0.3">
      <c r="D157" s="206">
        <v>1163</v>
      </c>
      <c r="E157" t="s">
        <v>370</v>
      </c>
      <c r="F157" t="s">
        <v>1469</v>
      </c>
      <c r="H157" s="206">
        <v>51004</v>
      </c>
      <c r="I157" t="s">
        <v>125</v>
      </c>
      <c r="J157" t="s">
        <v>233</v>
      </c>
      <c r="L157" s="171" t="s">
        <v>894</v>
      </c>
      <c r="M157" t="s">
        <v>895</v>
      </c>
    </row>
    <row r="158" spans="4:13" ht="14.4" x14ac:dyDescent="0.3">
      <c r="D158" s="206">
        <v>1164</v>
      </c>
      <c r="E158" t="s">
        <v>371</v>
      </c>
      <c r="F158" t="s">
        <v>1082</v>
      </c>
      <c r="H158" s="206">
        <v>51005</v>
      </c>
      <c r="I158" t="s">
        <v>126</v>
      </c>
      <c r="J158" t="s">
        <v>233</v>
      </c>
      <c r="L158" s="171" t="s">
        <v>896</v>
      </c>
      <c r="M158" t="s">
        <v>897</v>
      </c>
    </row>
    <row r="159" spans="4:13" ht="14.4" x14ac:dyDescent="0.3">
      <c r="D159" s="206">
        <v>1165</v>
      </c>
      <c r="E159" t="s">
        <v>372</v>
      </c>
      <c r="F159" t="s">
        <v>1082</v>
      </c>
      <c r="H159" s="206">
        <v>51006</v>
      </c>
      <c r="I159" t="s">
        <v>127</v>
      </c>
      <c r="J159" t="s">
        <v>233</v>
      </c>
      <c r="L159" s="171" t="s">
        <v>898</v>
      </c>
      <c r="M159" t="s">
        <v>899</v>
      </c>
    </row>
    <row r="160" spans="4:13" ht="14.4" x14ac:dyDescent="0.3">
      <c r="D160" s="206">
        <v>1166</v>
      </c>
      <c r="E160" t="s">
        <v>373</v>
      </c>
      <c r="F160" t="s">
        <v>1082</v>
      </c>
      <c r="H160" s="206">
        <v>51007</v>
      </c>
      <c r="I160" t="s">
        <v>128</v>
      </c>
      <c r="J160" t="s">
        <v>233</v>
      </c>
      <c r="L160" s="171" t="s">
        <v>900</v>
      </c>
      <c r="M160" t="s">
        <v>901</v>
      </c>
    </row>
    <row r="161" spans="4:13" ht="14.4" x14ac:dyDescent="0.3">
      <c r="D161" s="206">
        <v>1167</v>
      </c>
      <c r="E161" t="s">
        <v>374</v>
      </c>
      <c r="F161" t="s">
        <v>1082</v>
      </c>
      <c r="H161" s="206">
        <v>51008</v>
      </c>
      <c r="I161" t="s">
        <v>129</v>
      </c>
      <c r="J161" t="s">
        <v>233</v>
      </c>
      <c r="L161" s="171" t="s">
        <v>902</v>
      </c>
      <c r="M161" t="s">
        <v>903</v>
      </c>
    </row>
    <row r="162" spans="4:13" ht="14.4" x14ac:dyDescent="0.3">
      <c r="D162" s="206">
        <v>1168</v>
      </c>
      <c r="E162" t="s">
        <v>375</v>
      </c>
      <c r="F162" t="s">
        <v>1082</v>
      </c>
      <c r="H162" s="206">
        <v>51009</v>
      </c>
      <c r="I162" t="s">
        <v>130</v>
      </c>
      <c r="J162" t="s">
        <v>233</v>
      </c>
      <c r="L162" s="171" t="s">
        <v>904</v>
      </c>
      <c r="M162" t="s">
        <v>905</v>
      </c>
    </row>
    <row r="163" spans="4:13" ht="14.4" x14ac:dyDescent="0.3">
      <c r="D163" s="206">
        <v>1169</v>
      </c>
      <c r="E163" t="s">
        <v>376</v>
      </c>
      <c r="F163" t="s">
        <v>1082</v>
      </c>
      <c r="H163" s="206">
        <v>51010</v>
      </c>
      <c r="I163" t="s">
        <v>131</v>
      </c>
      <c r="J163" t="s">
        <v>233</v>
      </c>
      <c r="L163" s="171" t="s">
        <v>906</v>
      </c>
      <c r="M163" t="s">
        <v>907</v>
      </c>
    </row>
    <row r="164" spans="4:13" ht="14.4" x14ac:dyDescent="0.3">
      <c r="D164" s="206">
        <v>1170</v>
      </c>
      <c r="E164" t="s">
        <v>377</v>
      </c>
      <c r="F164" t="s">
        <v>1082</v>
      </c>
      <c r="H164" s="206">
        <v>51011</v>
      </c>
      <c r="I164" t="s">
        <v>1058</v>
      </c>
      <c r="J164" t="s">
        <v>233</v>
      </c>
      <c r="L164" s="171" t="s">
        <v>908</v>
      </c>
      <c r="M164" t="s">
        <v>909</v>
      </c>
    </row>
    <row r="165" spans="4:13" ht="14.4" x14ac:dyDescent="0.3">
      <c r="D165" s="206">
        <v>1171</v>
      </c>
      <c r="E165" t="s">
        <v>378</v>
      </c>
      <c r="F165" t="s">
        <v>1082</v>
      </c>
      <c r="H165" s="206">
        <v>52000</v>
      </c>
      <c r="I165" t="s">
        <v>132</v>
      </c>
      <c r="J165" t="s">
        <v>233</v>
      </c>
      <c r="L165" s="171" t="s">
        <v>910</v>
      </c>
      <c r="M165" t="s">
        <v>911</v>
      </c>
    </row>
    <row r="166" spans="4:13" ht="14.4" x14ac:dyDescent="0.3">
      <c r="D166" s="206">
        <v>1172</v>
      </c>
      <c r="E166" t="s">
        <v>379</v>
      </c>
      <c r="F166" t="s">
        <v>1082</v>
      </c>
      <c r="H166" s="206">
        <v>52001</v>
      </c>
      <c r="I166" t="s">
        <v>133</v>
      </c>
      <c r="J166" t="s">
        <v>233</v>
      </c>
      <c r="L166" s="171" t="s">
        <v>912</v>
      </c>
      <c r="M166" t="s">
        <v>913</v>
      </c>
    </row>
    <row r="167" spans="4:13" ht="14.4" x14ac:dyDescent="0.3">
      <c r="D167" s="206">
        <v>1173</v>
      </c>
      <c r="E167" t="s">
        <v>380</v>
      </c>
      <c r="F167" t="s">
        <v>1082</v>
      </c>
      <c r="H167" s="206">
        <v>52002</v>
      </c>
      <c r="I167" t="s">
        <v>134</v>
      </c>
      <c r="J167" t="s">
        <v>233</v>
      </c>
      <c r="L167" s="171" t="s">
        <v>914</v>
      </c>
      <c r="M167" t="s">
        <v>915</v>
      </c>
    </row>
    <row r="168" spans="4:13" ht="14.4" x14ac:dyDescent="0.3">
      <c r="D168" s="206">
        <v>1174</v>
      </c>
      <c r="E168" t="s">
        <v>381</v>
      </c>
      <c r="F168" t="s">
        <v>1082</v>
      </c>
      <c r="H168" s="206">
        <v>52003</v>
      </c>
      <c r="I168" t="s">
        <v>135</v>
      </c>
      <c r="J168" t="s">
        <v>233</v>
      </c>
      <c r="L168" s="171" t="s">
        <v>916</v>
      </c>
      <c r="M168" t="s">
        <v>917</v>
      </c>
    </row>
    <row r="169" spans="4:13" ht="14.4" x14ac:dyDescent="0.3">
      <c r="D169" s="206">
        <v>1175</v>
      </c>
      <c r="E169" t="s">
        <v>382</v>
      </c>
      <c r="F169" t="s">
        <v>1082</v>
      </c>
      <c r="H169" s="206">
        <v>52004</v>
      </c>
      <c r="I169" t="s">
        <v>136</v>
      </c>
      <c r="J169" t="s">
        <v>233</v>
      </c>
      <c r="L169" s="171" t="s">
        <v>918</v>
      </c>
      <c r="M169" t="s">
        <v>1593</v>
      </c>
    </row>
    <row r="170" spans="4:13" ht="14.4" x14ac:dyDescent="0.3">
      <c r="D170" s="206">
        <v>1176</v>
      </c>
      <c r="E170" t="s">
        <v>1470</v>
      </c>
      <c r="F170" t="s">
        <v>1085</v>
      </c>
      <c r="H170" s="206">
        <v>52005</v>
      </c>
      <c r="I170" t="s">
        <v>137</v>
      </c>
      <c r="J170" t="s">
        <v>233</v>
      </c>
      <c r="L170" s="171" t="s">
        <v>919</v>
      </c>
      <c r="M170" t="s">
        <v>1109</v>
      </c>
    </row>
    <row r="171" spans="4:13" ht="14.4" x14ac:dyDescent="0.3">
      <c r="D171" s="206">
        <v>1177</v>
      </c>
      <c r="E171" t="s">
        <v>383</v>
      </c>
      <c r="F171" t="s">
        <v>1083</v>
      </c>
      <c r="H171" s="206">
        <v>52006</v>
      </c>
      <c r="I171" t="s">
        <v>138</v>
      </c>
      <c r="J171" t="s">
        <v>233</v>
      </c>
      <c r="L171" s="171" t="s">
        <v>920</v>
      </c>
      <c r="M171" t="s">
        <v>1110</v>
      </c>
    </row>
    <row r="172" spans="4:13" ht="14.4" x14ac:dyDescent="0.3">
      <c r="D172" s="206">
        <v>1179</v>
      </c>
      <c r="E172" t="s">
        <v>1471</v>
      </c>
      <c r="F172" t="s">
        <v>1085</v>
      </c>
      <c r="H172" s="206">
        <v>52007</v>
      </c>
      <c r="I172" t="s">
        <v>139</v>
      </c>
      <c r="J172" t="s">
        <v>233</v>
      </c>
      <c r="L172" s="171" t="s">
        <v>921</v>
      </c>
      <c r="M172" t="s">
        <v>922</v>
      </c>
    </row>
    <row r="173" spans="4:13" ht="14.4" x14ac:dyDescent="0.3">
      <c r="D173" s="206">
        <v>1180</v>
      </c>
      <c r="E173" t="s">
        <v>1038</v>
      </c>
      <c r="F173" t="s">
        <v>1085</v>
      </c>
      <c r="H173" s="206">
        <v>52008</v>
      </c>
      <c r="I173" t="s">
        <v>140</v>
      </c>
      <c r="J173" t="s">
        <v>233</v>
      </c>
      <c r="L173" s="171" t="s">
        <v>923</v>
      </c>
      <c r="M173" t="s">
        <v>924</v>
      </c>
    </row>
    <row r="174" spans="4:13" ht="14.4" x14ac:dyDescent="0.3">
      <c r="D174" s="206">
        <v>1181</v>
      </c>
      <c r="E174" t="s">
        <v>384</v>
      </c>
      <c r="F174" t="s">
        <v>1082</v>
      </c>
      <c r="H174" s="206">
        <v>52009</v>
      </c>
      <c r="I174" t="s">
        <v>141</v>
      </c>
      <c r="J174" t="s">
        <v>233</v>
      </c>
      <c r="L174" s="171" t="s">
        <v>925</v>
      </c>
      <c r="M174" t="s">
        <v>926</v>
      </c>
    </row>
    <row r="175" spans="4:13" ht="14.4" x14ac:dyDescent="0.3">
      <c r="D175" s="206">
        <v>1182</v>
      </c>
      <c r="E175" t="s">
        <v>385</v>
      </c>
      <c r="F175" t="s">
        <v>1457</v>
      </c>
      <c r="H175" s="206">
        <v>52010</v>
      </c>
      <c r="I175" t="s">
        <v>142</v>
      </c>
      <c r="J175" t="s">
        <v>233</v>
      </c>
      <c r="L175" s="171" t="s">
        <v>927</v>
      </c>
      <c r="M175" t="s">
        <v>928</v>
      </c>
    </row>
    <row r="176" spans="4:13" ht="14.4" x14ac:dyDescent="0.3">
      <c r="D176" s="206">
        <v>1183</v>
      </c>
      <c r="E176" t="s">
        <v>386</v>
      </c>
      <c r="F176" t="s">
        <v>1084</v>
      </c>
      <c r="H176" s="206">
        <v>52011</v>
      </c>
      <c r="I176" t="s">
        <v>143</v>
      </c>
      <c r="J176" t="s">
        <v>233</v>
      </c>
      <c r="L176" s="171" t="s">
        <v>929</v>
      </c>
      <c r="M176" t="s">
        <v>930</v>
      </c>
    </row>
    <row r="177" spans="4:13" ht="14.4" x14ac:dyDescent="0.3">
      <c r="D177" s="206">
        <v>1184</v>
      </c>
      <c r="E177" t="s">
        <v>387</v>
      </c>
      <c r="F177" t="s">
        <v>1084</v>
      </c>
      <c r="H177" s="206">
        <v>53000</v>
      </c>
      <c r="I177" t="s">
        <v>144</v>
      </c>
      <c r="J177" t="s">
        <v>233</v>
      </c>
      <c r="L177" s="171" t="s">
        <v>931</v>
      </c>
      <c r="M177" t="s">
        <v>1594</v>
      </c>
    </row>
    <row r="178" spans="4:13" ht="14.4" x14ac:dyDescent="0.3">
      <c r="D178" s="206">
        <v>1185</v>
      </c>
      <c r="E178" t="s">
        <v>388</v>
      </c>
      <c r="F178" t="s">
        <v>1457</v>
      </c>
      <c r="H178" s="206">
        <v>53100</v>
      </c>
      <c r="I178" t="s">
        <v>145</v>
      </c>
      <c r="J178" t="s">
        <v>233</v>
      </c>
      <c r="L178" s="171" t="s">
        <v>560</v>
      </c>
      <c r="M178" t="s">
        <v>1111</v>
      </c>
    </row>
    <row r="179" spans="4:13" ht="14.4" x14ac:dyDescent="0.3">
      <c r="D179" s="206">
        <v>1186</v>
      </c>
      <c r="E179" t="s">
        <v>1472</v>
      </c>
      <c r="F179" t="s">
        <v>1462</v>
      </c>
      <c r="H179" s="206">
        <v>53200</v>
      </c>
      <c r="I179" t="s">
        <v>146</v>
      </c>
      <c r="J179" t="s">
        <v>233</v>
      </c>
      <c r="L179" s="171" t="s">
        <v>1112</v>
      </c>
      <c r="M179" t="s">
        <v>1113</v>
      </c>
    </row>
    <row r="180" spans="4:13" ht="14.4" x14ac:dyDescent="0.3">
      <c r="D180" s="206">
        <v>1187</v>
      </c>
      <c r="E180" t="s">
        <v>389</v>
      </c>
      <c r="F180" t="s">
        <v>1083</v>
      </c>
      <c r="H180" s="206">
        <v>53201</v>
      </c>
      <c r="I180" t="s">
        <v>147</v>
      </c>
      <c r="J180" t="s">
        <v>233</v>
      </c>
      <c r="L180" s="171" t="s">
        <v>1114</v>
      </c>
      <c r="M180" t="s">
        <v>1115</v>
      </c>
    </row>
    <row r="181" spans="4:13" ht="14.4" x14ac:dyDescent="0.3">
      <c r="D181" s="206">
        <v>1188</v>
      </c>
      <c r="E181" t="s">
        <v>1039</v>
      </c>
      <c r="F181" t="s">
        <v>1080</v>
      </c>
      <c r="H181" s="206">
        <v>53202</v>
      </c>
      <c r="I181" t="s">
        <v>148</v>
      </c>
      <c r="J181" t="s">
        <v>233</v>
      </c>
      <c r="L181" s="171" t="s">
        <v>1116</v>
      </c>
      <c r="M181" t="s">
        <v>1117</v>
      </c>
    </row>
    <row r="182" spans="4:13" ht="14.4" x14ac:dyDescent="0.3">
      <c r="D182" s="206">
        <v>1189</v>
      </c>
      <c r="E182" t="s">
        <v>1053</v>
      </c>
      <c r="F182" t="s">
        <v>1457</v>
      </c>
      <c r="H182" s="206">
        <v>53203</v>
      </c>
      <c r="I182" t="s">
        <v>149</v>
      </c>
      <c r="J182" t="s">
        <v>233</v>
      </c>
      <c r="L182" s="171" t="s">
        <v>1118</v>
      </c>
      <c r="M182" t="s">
        <v>1119</v>
      </c>
    </row>
    <row r="183" spans="4:13" ht="14.4" x14ac:dyDescent="0.3">
      <c r="D183" s="206">
        <v>1190</v>
      </c>
      <c r="E183" t="s">
        <v>390</v>
      </c>
      <c r="F183" t="s">
        <v>1457</v>
      </c>
      <c r="H183" s="206">
        <v>53204</v>
      </c>
      <c r="I183" t="s">
        <v>150</v>
      </c>
      <c r="J183" t="s">
        <v>233</v>
      </c>
      <c r="L183" s="171" t="s">
        <v>1120</v>
      </c>
      <c r="M183" t="s">
        <v>1121</v>
      </c>
    </row>
    <row r="184" spans="4:13" ht="14.4" x14ac:dyDescent="0.3">
      <c r="D184" s="206">
        <v>1191</v>
      </c>
      <c r="E184" t="s">
        <v>391</v>
      </c>
      <c r="F184" t="s">
        <v>1082</v>
      </c>
      <c r="H184" s="206">
        <v>53205</v>
      </c>
      <c r="I184" t="s">
        <v>151</v>
      </c>
      <c r="J184" t="s">
        <v>233</v>
      </c>
      <c r="L184" s="171" t="s">
        <v>1122</v>
      </c>
      <c r="M184" t="s">
        <v>1123</v>
      </c>
    </row>
    <row r="185" spans="4:13" ht="14.4" x14ac:dyDescent="0.3">
      <c r="D185" s="206">
        <v>1193</v>
      </c>
      <c r="E185" t="s">
        <v>1011</v>
      </c>
      <c r="F185" t="s">
        <v>1457</v>
      </c>
      <c r="H185" s="206">
        <v>53206</v>
      </c>
      <c r="I185" t="s">
        <v>152</v>
      </c>
      <c r="J185" t="s">
        <v>233</v>
      </c>
      <c r="L185" s="171" t="s">
        <v>1124</v>
      </c>
      <c r="M185" t="s">
        <v>1595</v>
      </c>
    </row>
    <row r="186" spans="4:13" ht="14.4" x14ac:dyDescent="0.3">
      <c r="D186" s="206">
        <v>1194</v>
      </c>
      <c r="E186" t="s">
        <v>1012</v>
      </c>
      <c r="F186" t="s">
        <v>1457</v>
      </c>
      <c r="H186" s="206">
        <v>53300</v>
      </c>
      <c r="I186" t="s">
        <v>153</v>
      </c>
      <c r="J186" t="s">
        <v>233</v>
      </c>
      <c r="L186" s="171" t="s">
        <v>1125</v>
      </c>
      <c r="M186" t="s">
        <v>1126</v>
      </c>
    </row>
    <row r="187" spans="4:13" ht="14.4" x14ac:dyDescent="0.3">
      <c r="D187" s="206">
        <v>1195</v>
      </c>
      <c r="E187" t="s">
        <v>1013</v>
      </c>
      <c r="F187" t="s">
        <v>1457</v>
      </c>
      <c r="H187" s="206">
        <v>53301</v>
      </c>
      <c r="I187" t="s">
        <v>154</v>
      </c>
      <c r="J187" t="s">
        <v>233</v>
      </c>
      <c r="L187" s="171" t="s">
        <v>1127</v>
      </c>
      <c r="M187" t="s">
        <v>1128</v>
      </c>
    </row>
    <row r="188" spans="4:13" ht="14.4" x14ac:dyDescent="0.3">
      <c r="D188" s="206">
        <v>1196</v>
      </c>
      <c r="E188" t="s">
        <v>1014</v>
      </c>
      <c r="F188" t="s">
        <v>1457</v>
      </c>
      <c r="H188" s="206">
        <v>53302</v>
      </c>
      <c r="I188" t="s">
        <v>155</v>
      </c>
      <c r="J188" t="s">
        <v>233</v>
      </c>
      <c r="L188" s="171" t="s">
        <v>1129</v>
      </c>
      <c r="M188" t="s">
        <v>1130</v>
      </c>
    </row>
    <row r="189" spans="4:13" ht="14.4" x14ac:dyDescent="0.3">
      <c r="D189" s="206">
        <v>1197</v>
      </c>
      <c r="E189" t="s">
        <v>1015</v>
      </c>
      <c r="F189" t="s">
        <v>1457</v>
      </c>
      <c r="H189" s="206">
        <v>53303</v>
      </c>
      <c r="I189" t="s">
        <v>156</v>
      </c>
      <c r="J189" t="s">
        <v>233</v>
      </c>
      <c r="L189" s="171" t="s">
        <v>1131</v>
      </c>
      <c r="M189" t="s">
        <v>1132</v>
      </c>
    </row>
    <row r="190" spans="4:13" ht="14.4" x14ac:dyDescent="0.3">
      <c r="D190" s="206">
        <v>1198</v>
      </c>
      <c r="E190" t="s">
        <v>1016</v>
      </c>
      <c r="F190" t="s">
        <v>1457</v>
      </c>
      <c r="H190" s="206">
        <v>53304</v>
      </c>
      <c r="I190" t="s">
        <v>1059</v>
      </c>
      <c r="J190" t="s">
        <v>233</v>
      </c>
      <c r="L190" s="171" t="s">
        <v>1133</v>
      </c>
      <c r="M190" t="s">
        <v>1134</v>
      </c>
    </row>
    <row r="191" spans="4:13" ht="14.4" x14ac:dyDescent="0.3">
      <c r="D191" s="206">
        <v>1199</v>
      </c>
      <c r="E191" t="s">
        <v>1017</v>
      </c>
      <c r="F191" t="s">
        <v>1457</v>
      </c>
      <c r="H191" s="206">
        <v>53305</v>
      </c>
      <c r="I191" t="s">
        <v>157</v>
      </c>
      <c r="J191" t="s">
        <v>233</v>
      </c>
      <c r="L191" s="171" t="s">
        <v>1135</v>
      </c>
      <c r="M191" t="s">
        <v>1596</v>
      </c>
    </row>
    <row r="192" spans="4:13" ht="14.4" x14ac:dyDescent="0.3">
      <c r="D192" s="206">
        <v>1200</v>
      </c>
      <c r="E192" t="s">
        <v>1018</v>
      </c>
      <c r="F192" t="s">
        <v>1457</v>
      </c>
      <c r="H192" s="206">
        <v>54000</v>
      </c>
      <c r="I192" t="s">
        <v>158</v>
      </c>
      <c r="J192" t="s">
        <v>233</v>
      </c>
      <c r="L192" s="171" t="s">
        <v>1136</v>
      </c>
      <c r="M192" t="s">
        <v>1137</v>
      </c>
    </row>
    <row r="193" spans="4:13" ht="14.4" x14ac:dyDescent="0.3">
      <c r="D193" s="206">
        <v>1201</v>
      </c>
      <c r="E193" t="s">
        <v>1019</v>
      </c>
      <c r="F193" t="s">
        <v>1457</v>
      </c>
      <c r="H193" s="206">
        <v>54001</v>
      </c>
      <c r="I193" t="s">
        <v>159</v>
      </c>
      <c r="J193" t="s">
        <v>233</v>
      </c>
      <c r="L193" s="171" t="s">
        <v>1138</v>
      </c>
      <c r="M193" t="s">
        <v>1139</v>
      </c>
    </row>
    <row r="194" spans="4:13" ht="14.4" x14ac:dyDescent="0.3">
      <c r="D194" s="206">
        <v>1202</v>
      </c>
      <c r="E194" t="s">
        <v>1020</v>
      </c>
      <c r="F194" t="s">
        <v>1457</v>
      </c>
      <c r="H194" s="206">
        <v>54002</v>
      </c>
      <c r="I194" t="s">
        <v>160</v>
      </c>
      <c r="J194" t="s">
        <v>233</v>
      </c>
      <c r="L194" s="171" t="s">
        <v>1140</v>
      </c>
      <c r="M194" t="s">
        <v>1141</v>
      </c>
    </row>
    <row r="195" spans="4:13" ht="14.4" x14ac:dyDescent="0.3">
      <c r="D195" s="206">
        <v>1203</v>
      </c>
      <c r="E195" t="s">
        <v>1021</v>
      </c>
      <c r="F195" t="s">
        <v>1457</v>
      </c>
      <c r="H195" s="206">
        <v>54003</v>
      </c>
      <c r="I195" t="s">
        <v>161</v>
      </c>
      <c r="J195" t="s">
        <v>233</v>
      </c>
      <c r="L195" s="171" t="s">
        <v>1142</v>
      </c>
      <c r="M195" t="s">
        <v>1143</v>
      </c>
    </row>
    <row r="196" spans="4:13" ht="14.4" x14ac:dyDescent="0.3">
      <c r="D196" s="206">
        <v>1204</v>
      </c>
      <c r="E196" t="s">
        <v>1022</v>
      </c>
      <c r="F196" t="s">
        <v>1457</v>
      </c>
      <c r="H196" s="206">
        <v>54004</v>
      </c>
      <c r="I196" t="s">
        <v>162</v>
      </c>
      <c r="J196" t="s">
        <v>233</v>
      </c>
      <c r="L196" s="171" t="s">
        <v>1144</v>
      </c>
      <c r="M196" t="s">
        <v>1145</v>
      </c>
    </row>
    <row r="197" spans="4:13" ht="14.4" x14ac:dyDescent="0.3">
      <c r="D197" s="206">
        <v>1205</v>
      </c>
      <c r="E197" t="s">
        <v>1023</v>
      </c>
      <c r="F197" t="s">
        <v>1457</v>
      </c>
      <c r="H197" s="206">
        <v>54100</v>
      </c>
      <c r="I197" t="s">
        <v>163</v>
      </c>
      <c r="J197" t="s">
        <v>233</v>
      </c>
      <c r="L197" s="171" t="s">
        <v>1146</v>
      </c>
      <c r="M197" t="s">
        <v>1147</v>
      </c>
    </row>
    <row r="198" spans="4:13" ht="14.4" x14ac:dyDescent="0.3">
      <c r="D198" s="206">
        <v>1206</v>
      </c>
      <c r="E198" t="s">
        <v>1024</v>
      </c>
      <c r="F198" t="s">
        <v>1457</v>
      </c>
      <c r="H198" s="206">
        <v>54101</v>
      </c>
      <c r="I198" t="s">
        <v>164</v>
      </c>
      <c r="J198" t="s">
        <v>233</v>
      </c>
      <c r="L198" s="171" t="s">
        <v>1148</v>
      </c>
      <c r="M198" t="s">
        <v>1597</v>
      </c>
    </row>
    <row r="199" spans="4:13" ht="14.4" x14ac:dyDescent="0.3">
      <c r="D199" s="206">
        <v>1207</v>
      </c>
      <c r="E199" t="s">
        <v>1025</v>
      </c>
      <c r="F199" t="s">
        <v>1457</v>
      </c>
      <c r="H199" s="206">
        <v>54102</v>
      </c>
      <c r="I199" t="s">
        <v>165</v>
      </c>
      <c r="J199" t="s">
        <v>233</v>
      </c>
      <c r="L199" s="171" t="s">
        <v>1149</v>
      </c>
      <c r="M199" t="s">
        <v>1150</v>
      </c>
    </row>
    <row r="200" spans="4:13" ht="14.4" x14ac:dyDescent="0.3">
      <c r="D200" s="206">
        <v>1208</v>
      </c>
      <c r="E200" t="s">
        <v>1026</v>
      </c>
      <c r="F200" t="s">
        <v>1083</v>
      </c>
      <c r="H200" s="206">
        <v>54103</v>
      </c>
      <c r="I200" t="s">
        <v>166</v>
      </c>
      <c r="J200" t="s">
        <v>233</v>
      </c>
      <c r="L200" s="171" t="s">
        <v>1151</v>
      </c>
      <c r="M200" t="s">
        <v>1152</v>
      </c>
    </row>
    <row r="201" spans="4:13" ht="14.4" x14ac:dyDescent="0.3">
      <c r="D201" s="206">
        <v>1209</v>
      </c>
      <c r="E201" t="s">
        <v>1027</v>
      </c>
      <c r="F201" t="s">
        <v>1457</v>
      </c>
      <c r="H201" s="206">
        <v>54200</v>
      </c>
      <c r="I201" t="s">
        <v>167</v>
      </c>
      <c r="J201" t="s">
        <v>233</v>
      </c>
      <c r="L201" s="171" t="s">
        <v>1153</v>
      </c>
      <c r="M201" t="s">
        <v>1154</v>
      </c>
    </row>
    <row r="202" spans="4:13" ht="14.4" x14ac:dyDescent="0.3">
      <c r="D202" s="206">
        <v>1210</v>
      </c>
      <c r="E202" t="s">
        <v>1028</v>
      </c>
      <c r="F202" t="s">
        <v>1083</v>
      </c>
      <c r="H202" s="206">
        <v>54201</v>
      </c>
      <c r="I202" t="s">
        <v>168</v>
      </c>
      <c r="J202" t="s">
        <v>233</v>
      </c>
      <c r="L202" s="171" t="s">
        <v>1312</v>
      </c>
      <c r="M202" t="s">
        <v>1347</v>
      </c>
    </row>
    <row r="203" spans="4:13" ht="14.4" x14ac:dyDescent="0.3">
      <c r="D203" s="206">
        <v>1211</v>
      </c>
      <c r="E203" t="s">
        <v>1029</v>
      </c>
      <c r="F203" t="s">
        <v>1083</v>
      </c>
      <c r="H203" s="206">
        <v>55100</v>
      </c>
      <c r="I203" t="s">
        <v>169</v>
      </c>
      <c r="J203" t="s">
        <v>233</v>
      </c>
      <c r="L203" s="171" t="s">
        <v>1313</v>
      </c>
      <c r="M203" t="s">
        <v>1348</v>
      </c>
    </row>
    <row r="204" spans="4:13" ht="14.4" x14ac:dyDescent="0.3">
      <c r="D204" s="206">
        <v>1212</v>
      </c>
      <c r="E204" t="s">
        <v>1030</v>
      </c>
      <c r="F204" t="s">
        <v>1083</v>
      </c>
      <c r="H204" s="206">
        <v>55200</v>
      </c>
      <c r="I204" t="s">
        <v>170</v>
      </c>
      <c r="J204" t="s">
        <v>233</v>
      </c>
      <c r="L204" s="171" t="s">
        <v>1314</v>
      </c>
      <c r="M204" t="s">
        <v>1598</v>
      </c>
    </row>
    <row r="205" spans="4:13" ht="14.4" x14ac:dyDescent="0.3">
      <c r="D205" s="206">
        <v>1213</v>
      </c>
      <c r="E205" t="s">
        <v>1076</v>
      </c>
      <c r="F205" t="s">
        <v>1082</v>
      </c>
      <c r="H205" s="206">
        <v>55300</v>
      </c>
      <c r="I205" t="s">
        <v>171</v>
      </c>
      <c r="J205" t="s">
        <v>233</v>
      </c>
      <c r="L205" s="171" t="s">
        <v>561</v>
      </c>
      <c r="M205" t="s">
        <v>562</v>
      </c>
    </row>
    <row r="206" spans="4:13" ht="14.4" x14ac:dyDescent="0.3">
      <c r="D206" s="206">
        <v>1214</v>
      </c>
      <c r="E206" t="s">
        <v>1077</v>
      </c>
      <c r="F206" t="s">
        <v>1080</v>
      </c>
      <c r="H206" s="206">
        <v>55400</v>
      </c>
      <c r="I206" t="s">
        <v>172</v>
      </c>
      <c r="J206" t="s">
        <v>233</v>
      </c>
      <c r="L206" s="171" t="s">
        <v>1315</v>
      </c>
      <c r="M206" t="s">
        <v>1349</v>
      </c>
    </row>
    <row r="207" spans="4:13" ht="14.4" x14ac:dyDescent="0.3">
      <c r="D207" s="206">
        <v>1215</v>
      </c>
      <c r="E207" t="s">
        <v>1078</v>
      </c>
      <c r="F207" t="s">
        <v>1465</v>
      </c>
      <c r="H207" s="206">
        <v>55500</v>
      </c>
      <c r="I207" t="s">
        <v>173</v>
      </c>
      <c r="J207" t="s">
        <v>233</v>
      </c>
      <c r="L207" s="171" t="s">
        <v>1316</v>
      </c>
      <c r="M207" t="s">
        <v>1350</v>
      </c>
    </row>
    <row r="208" spans="4:13" ht="14.4" x14ac:dyDescent="0.3">
      <c r="D208" s="206">
        <v>1216</v>
      </c>
      <c r="E208" t="s">
        <v>1079</v>
      </c>
      <c r="F208" t="s">
        <v>1085</v>
      </c>
      <c r="H208" s="206">
        <v>56000</v>
      </c>
      <c r="I208" t="s">
        <v>174</v>
      </c>
      <c r="J208" t="s">
        <v>233</v>
      </c>
      <c r="L208" s="171" t="s">
        <v>1317</v>
      </c>
      <c r="M208" t="s">
        <v>1351</v>
      </c>
    </row>
    <row r="209" spans="4:13" ht="14.4" x14ac:dyDescent="0.3">
      <c r="D209" s="206">
        <v>1217</v>
      </c>
      <c r="E209" t="s">
        <v>1306</v>
      </c>
      <c r="F209" t="s">
        <v>1083</v>
      </c>
      <c r="H209" s="206">
        <v>57001</v>
      </c>
      <c r="I209" t="s">
        <v>175</v>
      </c>
      <c r="J209" t="s">
        <v>233</v>
      </c>
      <c r="L209" s="171" t="s">
        <v>1318</v>
      </c>
      <c r="M209" t="s">
        <v>1352</v>
      </c>
    </row>
    <row r="210" spans="4:13" ht="14.4" x14ac:dyDescent="0.3">
      <c r="D210" s="206">
        <v>1218</v>
      </c>
      <c r="E210" t="s">
        <v>1307</v>
      </c>
      <c r="F210" t="s">
        <v>1083</v>
      </c>
      <c r="H210" s="206">
        <v>57002</v>
      </c>
      <c r="I210" t="s">
        <v>176</v>
      </c>
      <c r="J210" t="s">
        <v>233</v>
      </c>
      <c r="L210" s="171" t="s">
        <v>1319</v>
      </c>
      <c r="M210" t="s">
        <v>1353</v>
      </c>
    </row>
    <row r="211" spans="4:13" ht="14.4" x14ac:dyDescent="0.3">
      <c r="D211" s="206">
        <v>1219</v>
      </c>
      <c r="E211" t="s">
        <v>1308</v>
      </c>
      <c r="F211" t="s">
        <v>1083</v>
      </c>
      <c r="H211" s="206">
        <v>57003</v>
      </c>
      <c r="I211" t="s">
        <v>177</v>
      </c>
      <c r="J211" t="s">
        <v>233</v>
      </c>
      <c r="L211" s="171" t="s">
        <v>1320</v>
      </c>
      <c r="M211" t="s">
        <v>1354</v>
      </c>
    </row>
    <row r="212" spans="4:13" ht="14.4" x14ac:dyDescent="0.3">
      <c r="D212" s="206">
        <v>1220</v>
      </c>
      <c r="E212" t="s">
        <v>1309</v>
      </c>
      <c r="F212" t="s">
        <v>1083</v>
      </c>
      <c r="H212" s="206">
        <v>57004</v>
      </c>
      <c r="I212" t="s">
        <v>178</v>
      </c>
      <c r="J212" t="s">
        <v>233</v>
      </c>
      <c r="L212" s="171" t="s">
        <v>1321</v>
      </c>
      <c r="M212" t="s">
        <v>1355</v>
      </c>
    </row>
    <row r="213" spans="4:13" ht="14.4" x14ac:dyDescent="0.3">
      <c r="D213" s="207">
        <v>1221</v>
      </c>
      <c r="E213" s="1" t="s">
        <v>1579</v>
      </c>
      <c r="F213" s="1" t="s">
        <v>1083</v>
      </c>
      <c r="H213" s="206">
        <v>57005</v>
      </c>
      <c r="I213" t="s">
        <v>179</v>
      </c>
      <c r="J213" t="s">
        <v>233</v>
      </c>
      <c r="L213" s="171" t="s">
        <v>1322</v>
      </c>
      <c r="M213" t="s">
        <v>1356</v>
      </c>
    </row>
    <row r="214" spans="4:13" ht="14.4" x14ac:dyDescent="0.3">
      <c r="D214" s="207">
        <v>1222</v>
      </c>
      <c r="E214" s="1" t="s">
        <v>1580</v>
      </c>
      <c r="F214" s="1" t="s">
        <v>1083</v>
      </c>
      <c r="H214" s="206">
        <v>57006</v>
      </c>
      <c r="I214" t="s">
        <v>180</v>
      </c>
      <c r="J214" t="s">
        <v>233</v>
      </c>
      <c r="L214" s="171" t="s">
        <v>1323</v>
      </c>
      <c r="M214" t="s">
        <v>1357</v>
      </c>
    </row>
    <row r="215" spans="4:13" ht="14.4" x14ac:dyDescent="0.3">
      <c r="D215" s="207">
        <v>1223</v>
      </c>
      <c r="E215" s="1" t="s">
        <v>1581</v>
      </c>
      <c r="F215" s="1" t="s">
        <v>1083</v>
      </c>
      <c r="H215" s="206">
        <v>57007</v>
      </c>
      <c r="I215" t="s">
        <v>181</v>
      </c>
      <c r="J215" t="s">
        <v>233</v>
      </c>
      <c r="L215" s="171" t="s">
        <v>1324</v>
      </c>
      <c r="M215" t="s">
        <v>1358</v>
      </c>
    </row>
    <row r="216" spans="4:13" ht="14.4" x14ac:dyDescent="0.3">
      <c r="D216" s="207">
        <v>1224</v>
      </c>
      <c r="E216" s="1" t="s">
        <v>1582</v>
      </c>
      <c r="F216" s="1" t="s">
        <v>1083</v>
      </c>
      <c r="H216" s="206">
        <v>57008</v>
      </c>
      <c r="I216" t="s">
        <v>182</v>
      </c>
      <c r="J216" t="s">
        <v>233</v>
      </c>
      <c r="L216" s="171" t="s">
        <v>1325</v>
      </c>
      <c r="M216" t="s">
        <v>1359</v>
      </c>
    </row>
    <row r="217" spans="4:13" ht="14.4" x14ac:dyDescent="0.3">
      <c r="D217" s="207">
        <v>1225</v>
      </c>
      <c r="E217" s="1" t="s">
        <v>1583</v>
      </c>
      <c r="F217" s="1" t="s">
        <v>1083</v>
      </c>
      <c r="H217" s="206">
        <v>57009</v>
      </c>
      <c r="I217" t="s">
        <v>183</v>
      </c>
      <c r="J217" t="s">
        <v>233</v>
      </c>
      <c r="L217" s="171" t="s">
        <v>1326</v>
      </c>
      <c r="M217" t="s">
        <v>1360</v>
      </c>
    </row>
    <row r="218" spans="4:13" ht="14.4" x14ac:dyDescent="0.3">
      <c r="D218" s="207">
        <v>1226</v>
      </c>
      <c r="E218" s="1" t="s">
        <v>1584</v>
      </c>
      <c r="F218" s="1" t="s">
        <v>1083</v>
      </c>
      <c r="H218" s="206">
        <v>57011</v>
      </c>
      <c r="I218" t="s">
        <v>184</v>
      </c>
      <c r="J218" t="s">
        <v>233</v>
      </c>
      <c r="L218" s="171" t="s">
        <v>1327</v>
      </c>
      <c r="M218" t="s">
        <v>1361</v>
      </c>
    </row>
    <row r="219" spans="4:13" ht="14.4" x14ac:dyDescent="0.3">
      <c r="D219" s="207">
        <v>1227</v>
      </c>
      <c r="E219" s="1" t="s">
        <v>1585</v>
      </c>
      <c r="F219" s="1" t="s">
        <v>1083</v>
      </c>
      <c r="H219" s="206">
        <v>57012</v>
      </c>
      <c r="I219" t="s">
        <v>185</v>
      </c>
      <c r="J219" t="s">
        <v>233</v>
      </c>
      <c r="L219" s="171" t="s">
        <v>1328</v>
      </c>
      <c r="M219" t="s">
        <v>1362</v>
      </c>
    </row>
    <row r="220" spans="4:13" ht="14.4" x14ac:dyDescent="0.3">
      <c r="D220" s="207">
        <v>1228</v>
      </c>
      <c r="E220" s="1" t="s">
        <v>1586</v>
      </c>
      <c r="F220" s="1" t="s">
        <v>1083</v>
      </c>
      <c r="H220" s="206">
        <v>57013</v>
      </c>
      <c r="I220" t="s">
        <v>1101</v>
      </c>
      <c r="J220" t="s">
        <v>233</v>
      </c>
      <c r="L220" s="171" t="s">
        <v>1473</v>
      </c>
      <c r="M220" t="s">
        <v>1474</v>
      </c>
    </row>
    <row r="221" spans="4:13" ht="14.4" x14ac:dyDescent="0.3">
      <c r="D221" s="207">
        <v>1229</v>
      </c>
      <c r="E221" s="1" t="s">
        <v>1587</v>
      </c>
      <c r="F221" s="1" t="s">
        <v>1588</v>
      </c>
      <c r="H221" s="206">
        <v>58000</v>
      </c>
      <c r="I221" t="s">
        <v>186</v>
      </c>
      <c r="J221" t="s">
        <v>233</v>
      </c>
      <c r="L221" s="171" t="s">
        <v>1475</v>
      </c>
      <c r="M221" t="s">
        <v>1476</v>
      </c>
    </row>
    <row r="222" spans="4:13" ht="14.4" x14ac:dyDescent="0.3">
      <c r="D222" s="207">
        <v>1230</v>
      </c>
      <c r="E222" s="1" t="s">
        <v>1589</v>
      </c>
      <c r="F222" s="1" t="s">
        <v>1588</v>
      </c>
      <c r="H222" s="206">
        <v>58003</v>
      </c>
      <c r="I222" t="s">
        <v>187</v>
      </c>
      <c r="J222" t="s">
        <v>233</v>
      </c>
      <c r="L222" s="171" t="s">
        <v>1477</v>
      </c>
      <c r="M222" t="s">
        <v>1478</v>
      </c>
    </row>
    <row r="223" spans="4:13" ht="14.4" x14ac:dyDescent="0.3">
      <c r="D223" s="207">
        <v>1231</v>
      </c>
      <c r="E223" s="1" t="s">
        <v>1590</v>
      </c>
      <c r="F223" s="1" t="s">
        <v>1588</v>
      </c>
      <c r="H223" s="206">
        <v>58004</v>
      </c>
      <c r="I223" t="s">
        <v>188</v>
      </c>
      <c r="J223" t="s">
        <v>233</v>
      </c>
      <c r="L223" s="171" t="s">
        <v>1479</v>
      </c>
      <c r="M223" t="s">
        <v>1480</v>
      </c>
    </row>
    <row r="224" spans="4:13" ht="14.4" x14ac:dyDescent="0.3">
      <c r="D224"/>
      <c r="E224"/>
      <c r="F224"/>
      <c r="H224" s="206">
        <v>58005</v>
      </c>
      <c r="I224" t="s">
        <v>189</v>
      </c>
      <c r="J224" t="s">
        <v>233</v>
      </c>
      <c r="L224" s="171" t="s">
        <v>1481</v>
      </c>
      <c r="M224" t="s">
        <v>1482</v>
      </c>
    </row>
    <row r="225" spans="4:13" ht="14.4" x14ac:dyDescent="0.3">
      <c r="D225"/>
      <c r="E225"/>
      <c r="F225"/>
      <c r="H225" s="206">
        <v>58006</v>
      </c>
      <c r="I225" t="s">
        <v>190</v>
      </c>
      <c r="J225" t="s">
        <v>233</v>
      </c>
      <c r="L225" s="171" t="s">
        <v>1483</v>
      </c>
      <c r="M225" t="s">
        <v>1484</v>
      </c>
    </row>
    <row r="226" spans="4:13" ht="14.4" x14ac:dyDescent="0.3">
      <c r="D226"/>
      <c r="E226"/>
      <c r="F226"/>
      <c r="H226" s="206">
        <v>59000</v>
      </c>
      <c r="I226" t="s">
        <v>191</v>
      </c>
      <c r="J226" t="s">
        <v>233</v>
      </c>
      <c r="L226" s="171" t="s">
        <v>1485</v>
      </c>
      <c r="M226" t="s">
        <v>1486</v>
      </c>
    </row>
    <row r="227" spans="4:13" ht="14.4" x14ac:dyDescent="0.3">
      <c r="D227"/>
      <c r="E227"/>
      <c r="F227"/>
      <c r="H227" s="206">
        <v>60000</v>
      </c>
      <c r="I227" t="s">
        <v>192</v>
      </c>
      <c r="J227" t="s">
        <v>233</v>
      </c>
      <c r="L227" s="171" t="s">
        <v>1487</v>
      </c>
      <c r="M227" t="s">
        <v>1488</v>
      </c>
    </row>
    <row r="228" spans="4:13" ht="14.4" x14ac:dyDescent="0.3">
      <c r="D228"/>
      <c r="E228"/>
      <c r="F228"/>
      <c r="H228" s="206">
        <v>60100</v>
      </c>
      <c r="I228" t="s">
        <v>193</v>
      </c>
      <c r="J228" t="s">
        <v>233</v>
      </c>
      <c r="L228" s="171" t="s">
        <v>1489</v>
      </c>
      <c r="M228" t="s">
        <v>1490</v>
      </c>
    </row>
    <row r="229" spans="4:13" ht="14.4" x14ac:dyDescent="0.3">
      <c r="D229"/>
      <c r="E229"/>
      <c r="F229"/>
      <c r="H229" s="206">
        <v>60102</v>
      </c>
      <c r="I229" t="s">
        <v>194</v>
      </c>
      <c r="J229" t="s">
        <v>233</v>
      </c>
      <c r="L229" s="171" t="s">
        <v>1491</v>
      </c>
      <c r="M229" t="s">
        <v>1492</v>
      </c>
    </row>
    <row r="230" spans="4:13" ht="14.4" x14ac:dyDescent="0.3">
      <c r="D230"/>
      <c r="E230"/>
      <c r="F230"/>
      <c r="H230" s="206">
        <v>60104</v>
      </c>
      <c r="I230" t="s">
        <v>195</v>
      </c>
      <c r="J230" t="s">
        <v>233</v>
      </c>
      <c r="L230" s="171" t="s">
        <v>1599</v>
      </c>
      <c r="M230" t="s">
        <v>1600</v>
      </c>
    </row>
    <row r="231" spans="4:13" ht="14.4" x14ac:dyDescent="0.3">
      <c r="D231"/>
      <c r="E231"/>
      <c r="F231"/>
      <c r="H231" s="206">
        <v>60105</v>
      </c>
      <c r="I231" t="s">
        <v>196</v>
      </c>
      <c r="J231" t="s">
        <v>233</v>
      </c>
      <c r="L231" s="171" t="s">
        <v>1601</v>
      </c>
      <c r="M231" t="s">
        <v>1602</v>
      </c>
    </row>
    <row r="232" spans="4:13" ht="14.4" x14ac:dyDescent="0.3">
      <c r="D232"/>
      <c r="E232"/>
      <c r="F232"/>
      <c r="H232" s="206">
        <v>60106</v>
      </c>
      <c r="I232" t="s">
        <v>197</v>
      </c>
      <c r="J232" t="s">
        <v>233</v>
      </c>
      <c r="L232" s="171" t="s">
        <v>563</v>
      </c>
      <c r="M232" t="s">
        <v>564</v>
      </c>
    </row>
    <row r="233" spans="4:13" ht="14.4" x14ac:dyDescent="0.3">
      <c r="D233"/>
      <c r="E233"/>
      <c r="F233"/>
      <c r="H233" s="206">
        <v>60107</v>
      </c>
      <c r="I233" t="s">
        <v>198</v>
      </c>
      <c r="J233" t="s">
        <v>233</v>
      </c>
      <c r="L233" s="171" t="s">
        <v>1603</v>
      </c>
      <c r="M233" t="s">
        <v>1604</v>
      </c>
    </row>
    <row r="234" spans="4:13" ht="14.4" x14ac:dyDescent="0.3">
      <c r="D234"/>
      <c r="E234"/>
      <c r="F234"/>
      <c r="H234" s="206">
        <v>60200</v>
      </c>
      <c r="I234" t="s">
        <v>199</v>
      </c>
      <c r="J234" t="s">
        <v>233</v>
      </c>
      <c r="L234" s="171" t="s">
        <v>1605</v>
      </c>
      <c r="M234" t="s">
        <v>1606</v>
      </c>
    </row>
    <row r="235" spans="4:13" ht="14.4" x14ac:dyDescent="0.3">
      <c r="D235"/>
      <c r="E235"/>
      <c r="F235"/>
      <c r="H235" s="206">
        <v>60300</v>
      </c>
      <c r="I235" t="s">
        <v>200</v>
      </c>
      <c r="J235" t="s">
        <v>233</v>
      </c>
      <c r="L235" s="171" t="s">
        <v>1607</v>
      </c>
      <c r="M235" t="s">
        <v>1608</v>
      </c>
    </row>
    <row r="236" spans="4:13" ht="14.4" x14ac:dyDescent="0.3">
      <c r="D236"/>
      <c r="E236"/>
      <c r="F236"/>
      <c r="H236" s="206">
        <v>60301</v>
      </c>
      <c r="I236" t="s">
        <v>201</v>
      </c>
      <c r="J236" t="s">
        <v>233</v>
      </c>
      <c r="L236" s="171" t="s">
        <v>1609</v>
      </c>
      <c r="M236" t="s">
        <v>1610</v>
      </c>
    </row>
    <row r="237" spans="4:13" ht="14.4" x14ac:dyDescent="0.3">
      <c r="D237"/>
      <c r="E237"/>
      <c r="F237"/>
      <c r="H237" s="206">
        <v>60305</v>
      </c>
      <c r="I237" t="s">
        <v>202</v>
      </c>
      <c r="J237" t="s">
        <v>233</v>
      </c>
      <c r="L237" s="171" t="s">
        <v>1611</v>
      </c>
      <c r="M237" t="s">
        <v>1612</v>
      </c>
    </row>
    <row r="238" spans="4:13" ht="14.4" x14ac:dyDescent="0.3">
      <c r="D238"/>
      <c r="E238"/>
      <c r="F238"/>
      <c r="H238" s="206">
        <v>60306</v>
      </c>
      <c r="I238" t="s">
        <v>203</v>
      </c>
      <c r="J238" t="s">
        <v>233</v>
      </c>
      <c r="L238" s="171" t="s">
        <v>1613</v>
      </c>
      <c r="M238" t="s">
        <v>1614</v>
      </c>
    </row>
    <row r="239" spans="4:13" ht="14.4" x14ac:dyDescent="0.3">
      <c r="D239"/>
      <c r="E239"/>
      <c r="F239"/>
      <c r="H239" s="206">
        <v>60307</v>
      </c>
      <c r="I239" t="s">
        <v>204</v>
      </c>
      <c r="J239" t="s">
        <v>233</v>
      </c>
      <c r="L239" s="171" t="s">
        <v>1615</v>
      </c>
      <c r="M239" t="s">
        <v>1616</v>
      </c>
    </row>
    <row r="240" spans="4:13" ht="14.4" x14ac:dyDescent="0.3">
      <c r="D240"/>
      <c r="E240"/>
      <c r="F240"/>
      <c r="H240" s="206">
        <v>61000</v>
      </c>
      <c r="I240" t="s">
        <v>205</v>
      </c>
      <c r="J240" t="s">
        <v>233</v>
      </c>
      <c r="L240" s="171" t="s">
        <v>1617</v>
      </c>
      <c r="M240" t="s">
        <v>1618</v>
      </c>
    </row>
    <row r="241" spans="4:13" ht="14.4" x14ac:dyDescent="0.3">
      <c r="D241"/>
      <c r="E241"/>
      <c r="F241"/>
      <c r="H241" s="206">
        <v>61001</v>
      </c>
      <c r="I241" t="s">
        <v>206</v>
      </c>
      <c r="J241" t="s">
        <v>233</v>
      </c>
      <c r="L241" s="171" t="s">
        <v>565</v>
      </c>
      <c r="M241" t="s">
        <v>566</v>
      </c>
    </row>
    <row r="242" spans="4:13" ht="14.4" x14ac:dyDescent="0.3">
      <c r="D242"/>
      <c r="E242"/>
      <c r="F242"/>
      <c r="H242" s="206">
        <v>61002</v>
      </c>
      <c r="I242" t="s">
        <v>207</v>
      </c>
      <c r="J242" t="s">
        <v>233</v>
      </c>
      <c r="L242" s="171" t="s">
        <v>567</v>
      </c>
      <c r="M242" t="s">
        <v>568</v>
      </c>
    </row>
    <row r="243" spans="4:13" ht="14.4" x14ac:dyDescent="0.3">
      <c r="D243"/>
      <c r="E243"/>
      <c r="F243"/>
      <c r="H243" s="206">
        <v>90000</v>
      </c>
      <c r="I243" t="s">
        <v>208</v>
      </c>
      <c r="J243" t="s">
        <v>233</v>
      </c>
      <c r="L243" s="171" t="s">
        <v>569</v>
      </c>
      <c r="M243" t="s">
        <v>570</v>
      </c>
    </row>
    <row r="244" spans="4:13" ht="14.4" x14ac:dyDescent="0.3">
      <c r="D244"/>
      <c r="E244"/>
      <c r="F244"/>
      <c r="H244" s="206">
        <v>90001</v>
      </c>
      <c r="I244" t="s">
        <v>209</v>
      </c>
      <c r="J244" t="s">
        <v>233</v>
      </c>
      <c r="L244" s="171" t="s">
        <v>571</v>
      </c>
      <c r="M244" t="s">
        <v>572</v>
      </c>
    </row>
    <row r="245" spans="4:13" ht="14.4" x14ac:dyDescent="0.3">
      <c r="D245"/>
      <c r="E245"/>
      <c r="F245"/>
      <c r="H245" s="206">
        <v>90002</v>
      </c>
      <c r="I245" t="s">
        <v>210</v>
      </c>
      <c r="J245" t="s">
        <v>233</v>
      </c>
      <c r="L245" s="171" t="s">
        <v>573</v>
      </c>
      <c r="M245" t="s">
        <v>574</v>
      </c>
    </row>
    <row r="246" spans="4:13" ht="14.4" x14ac:dyDescent="0.3">
      <c r="D246"/>
      <c r="E246"/>
      <c r="F246"/>
      <c r="H246" s="206">
        <v>90003</v>
      </c>
      <c r="I246" t="s">
        <v>211</v>
      </c>
      <c r="J246" t="s">
        <v>233</v>
      </c>
      <c r="L246" s="171" t="s">
        <v>575</v>
      </c>
      <c r="M246" t="s">
        <v>576</v>
      </c>
    </row>
    <row r="247" spans="4:13" ht="14.4" x14ac:dyDescent="0.3">
      <c r="D247"/>
      <c r="E247"/>
      <c r="F247"/>
      <c r="H247" s="206">
        <v>90004</v>
      </c>
      <c r="I247" t="s">
        <v>212</v>
      </c>
      <c r="J247" t="s">
        <v>233</v>
      </c>
      <c r="L247" s="171" t="s">
        <v>577</v>
      </c>
      <c r="M247" t="s">
        <v>578</v>
      </c>
    </row>
    <row r="248" spans="4:13" ht="14.4" x14ac:dyDescent="0.3">
      <c r="D248"/>
      <c r="E248"/>
      <c r="F248"/>
      <c r="H248" s="206">
        <v>90005</v>
      </c>
      <c r="I248" t="s">
        <v>213</v>
      </c>
      <c r="J248" t="s">
        <v>233</v>
      </c>
      <c r="L248" s="171" t="s">
        <v>579</v>
      </c>
      <c r="M248" t="s">
        <v>580</v>
      </c>
    </row>
    <row r="249" spans="4:13" ht="14.4" x14ac:dyDescent="0.3">
      <c r="D249"/>
      <c r="E249"/>
      <c r="F249"/>
      <c r="H249" s="206">
        <v>90006</v>
      </c>
      <c r="I249" t="s">
        <v>214</v>
      </c>
      <c r="J249" t="s">
        <v>233</v>
      </c>
      <c r="L249" s="171" t="s">
        <v>581</v>
      </c>
      <c r="M249" t="s">
        <v>1155</v>
      </c>
    </row>
    <row r="250" spans="4:13" ht="14.4" x14ac:dyDescent="0.3">
      <c r="D250"/>
      <c r="E250"/>
      <c r="F250"/>
      <c r="H250" s="206">
        <v>90007</v>
      </c>
      <c r="I250" t="s">
        <v>215</v>
      </c>
      <c r="J250" t="s">
        <v>233</v>
      </c>
      <c r="L250" s="171" t="s">
        <v>582</v>
      </c>
      <c r="M250" t="s">
        <v>583</v>
      </c>
    </row>
    <row r="251" spans="4:13" ht="14.4" x14ac:dyDescent="0.3">
      <c r="D251"/>
      <c r="E251"/>
      <c r="F251"/>
      <c r="H251" s="206">
        <v>90008</v>
      </c>
      <c r="I251" t="s">
        <v>216</v>
      </c>
      <c r="J251" t="s">
        <v>233</v>
      </c>
      <c r="L251" s="171" t="s">
        <v>584</v>
      </c>
      <c r="M251" t="s">
        <v>585</v>
      </c>
    </row>
    <row r="252" spans="4:13" ht="14.4" x14ac:dyDescent="0.3">
      <c r="D252"/>
      <c r="E252"/>
      <c r="F252"/>
      <c r="H252" s="206">
        <v>90010</v>
      </c>
      <c r="I252" t="s">
        <v>1010</v>
      </c>
      <c r="J252" t="s">
        <v>233</v>
      </c>
      <c r="L252" s="171" t="s">
        <v>586</v>
      </c>
      <c r="M252" t="s">
        <v>587</v>
      </c>
    </row>
    <row r="253" spans="4:13" ht="14.4" x14ac:dyDescent="0.3">
      <c r="D253"/>
      <c r="E253"/>
      <c r="F253"/>
      <c r="H253" s="206">
        <v>90011</v>
      </c>
      <c r="I253" t="s">
        <v>1102</v>
      </c>
      <c r="J253" t="s">
        <v>233</v>
      </c>
      <c r="L253" s="171" t="s">
        <v>588</v>
      </c>
      <c r="M253" t="s">
        <v>589</v>
      </c>
    </row>
    <row r="254" spans="4:13" ht="14.4" x14ac:dyDescent="0.3">
      <c r="D254"/>
      <c r="E254"/>
      <c r="F254"/>
      <c r="H254" s="206">
        <v>90900</v>
      </c>
      <c r="I254" t="s">
        <v>217</v>
      </c>
      <c r="J254" t="s">
        <v>233</v>
      </c>
      <c r="L254" s="171" t="s">
        <v>590</v>
      </c>
      <c r="M254" t="s">
        <v>591</v>
      </c>
    </row>
    <row r="255" spans="4:13" ht="14.4" x14ac:dyDescent="0.3">
      <c r="D255"/>
      <c r="E255"/>
      <c r="F255"/>
      <c r="H255" s="206">
        <v>90901</v>
      </c>
      <c r="I255" t="s">
        <v>218</v>
      </c>
      <c r="J255" t="s">
        <v>233</v>
      </c>
      <c r="L255" s="171" t="s">
        <v>592</v>
      </c>
      <c r="M255" t="s">
        <v>593</v>
      </c>
    </row>
    <row r="256" spans="4:13" ht="14.4" x14ac:dyDescent="0.3">
      <c r="D256"/>
      <c r="E256"/>
      <c r="F256"/>
      <c r="H256" s="206">
        <v>91000</v>
      </c>
      <c r="I256" t="s">
        <v>219</v>
      </c>
      <c r="J256" t="s">
        <v>233</v>
      </c>
      <c r="L256" s="171" t="s">
        <v>594</v>
      </c>
      <c r="M256" t="s">
        <v>595</v>
      </c>
    </row>
    <row r="257" spans="4:13" ht="14.4" x14ac:dyDescent="0.3">
      <c r="D257"/>
      <c r="E257"/>
      <c r="F257"/>
      <c r="H257" s="206">
        <v>91001</v>
      </c>
      <c r="I257" t="s">
        <v>220</v>
      </c>
      <c r="J257" t="s">
        <v>233</v>
      </c>
      <c r="L257" s="171" t="s">
        <v>596</v>
      </c>
      <c r="M257" t="s">
        <v>932</v>
      </c>
    </row>
    <row r="258" spans="4:13" ht="14.4" x14ac:dyDescent="0.3">
      <c r="D258"/>
      <c r="E258"/>
      <c r="F258"/>
      <c r="H258" s="206">
        <v>91002</v>
      </c>
      <c r="I258" t="s">
        <v>221</v>
      </c>
      <c r="J258" t="s">
        <v>233</v>
      </c>
      <c r="L258" s="171" t="s">
        <v>597</v>
      </c>
      <c r="M258" t="s">
        <v>598</v>
      </c>
    </row>
    <row r="259" spans="4:13" ht="14.4" x14ac:dyDescent="0.3">
      <c r="D259"/>
      <c r="E259"/>
      <c r="F259"/>
      <c r="H259" s="206">
        <v>91003</v>
      </c>
      <c r="I259" t="s">
        <v>222</v>
      </c>
      <c r="J259" t="s">
        <v>233</v>
      </c>
      <c r="L259" s="171" t="s">
        <v>599</v>
      </c>
      <c r="M259" t="s">
        <v>600</v>
      </c>
    </row>
    <row r="260" spans="4:13" ht="14.4" x14ac:dyDescent="0.3">
      <c r="D260"/>
      <c r="E260"/>
      <c r="F260"/>
      <c r="H260" s="206">
        <v>91004</v>
      </c>
      <c r="I260" t="s">
        <v>223</v>
      </c>
      <c r="J260" t="s">
        <v>233</v>
      </c>
      <c r="L260" s="171" t="s">
        <v>601</v>
      </c>
      <c r="M260" t="s">
        <v>602</v>
      </c>
    </row>
    <row r="261" spans="4:13" ht="14.4" x14ac:dyDescent="0.3">
      <c r="D261"/>
      <c r="E261"/>
      <c r="F261"/>
      <c r="H261" s="206">
        <v>91005</v>
      </c>
      <c r="I261" t="s">
        <v>224</v>
      </c>
      <c r="J261" t="s">
        <v>233</v>
      </c>
      <c r="L261" s="208">
        <v>10111</v>
      </c>
      <c r="M261" t="s">
        <v>603</v>
      </c>
    </row>
    <row r="262" spans="4:13" ht="14.4" x14ac:dyDescent="0.3">
      <c r="D262"/>
      <c r="E262"/>
      <c r="F262"/>
      <c r="H262" s="206">
        <v>91006</v>
      </c>
      <c r="I262" t="s">
        <v>225</v>
      </c>
      <c r="J262" t="s">
        <v>233</v>
      </c>
      <c r="L262" s="208">
        <v>10112</v>
      </c>
      <c r="M262" t="s">
        <v>604</v>
      </c>
    </row>
    <row r="263" spans="4:13" ht="14.4" x14ac:dyDescent="0.3">
      <c r="D263"/>
      <c r="E263"/>
      <c r="F263"/>
      <c r="H263" s="206">
        <v>91007</v>
      </c>
      <c r="I263" t="s">
        <v>226</v>
      </c>
      <c r="J263" t="s">
        <v>233</v>
      </c>
      <c r="L263" s="208">
        <v>10113</v>
      </c>
      <c r="M263" t="s">
        <v>1156</v>
      </c>
    </row>
    <row r="264" spans="4:13" ht="14.4" x14ac:dyDescent="0.3">
      <c r="D264"/>
      <c r="E264"/>
      <c r="F264"/>
      <c r="H264" s="206">
        <v>92000</v>
      </c>
      <c r="I264" t="s">
        <v>227</v>
      </c>
      <c r="J264" t="s">
        <v>233</v>
      </c>
      <c r="L264" s="208">
        <v>10114</v>
      </c>
      <c r="M264" t="s">
        <v>1157</v>
      </c>
    </row>
    <row r="265" spans="4:13" ht="14.4" x14ac:dyDescent="0.3">
      <c r="D265"/>
      <c r="E265"/>
      <c r="F265"/>
      <c r="H265" s="207">
        <v>92001</v>
      </c>
      <c r="I265" s="172" t="s">
        <v>228</v>
      </c>
      <c r="J265" t="s">
        <v>233</v>
      </c>
      <c r="L265" s="208">
        <v>10115</v>
      </c>
      <c r="M265" t="s">
        <v>1158</v>
      </c>
    </row>
    <row r="266" spans="4:13" ht="14.4" x14ac:dyDescent="0.3">
      <c r="D266"/>
      <c r="E266"/>
      <c r="F266"/>
      <c r="H266" s="207">
        <v>92002</v>
      </c>
      <c r="I266" s="172" t="s">
        <v>229</v>
      </c>
      <c r="J266" t="s">
        <v>233</v>
      </c>
      <c r="L266" s="208">
        <v>10116</v>
      </c>
      <c r="M266" t="s">
        <v>1159</v>
      </c>
    </row>
    <row r="267" spans="4:13" ht="14.4" x14ac:dyDescent="0.3">
      <c r="D267"/>
      <c r="E267"/>
      <c r="F267"/>
      <c r="H267" s="207">
        <v>92003</v>
      </c>
      <c r="I267" s="172" t="s">
        <v>230</v>
      </c>
      <c r="J267" t="s">
        <v>233</v>
      </c>
      <c r="L267" s="208">
        <v>10117</v>
      </c>
      <c r="M267" t="s">
        <v>933</v>
      </c>
    </row>
    <row r="268" spans="4:13" ht="14.4" x14ac:dyDescent="0.3">
      <c r="D268"/>
      <c r="E268"/>
      <c r="F268"/>
      <c r="H268" s="207">
        <v>92004</v>
      </c>
      <c r="I268" s="172" t="s">
        <v>231</v>
      </c>
      <c r="J268" t="s">
        <v>233</v>
      </c>
      <c r="L268" s="208">
        <v>10118</v>
      </c>
      <c r="M268" t="s">
        <v>605</v>
      </c>
    </row>
    <row r="269" spans="4:13" ht="14.4" x14ac:dyDescent="0.3">
      <c r="D269"/>
      <c r="E269"/>
      <c r="F269"/>
      <c r="H269"/>
      <c r="I269"/>
      <c r="J269"/>
      <c r="L269" s="208">
        <v>10119</v>
      </c>
      <c r="M269" t="s">
        <v>606</v>
      </c>
    </row>
    <row r="270" spans="4:13" ht="14.4" x14ac:dyDescent="0.3">
      <c r="D270"/>
      <c r="E270"/>
      <c r="F270"/>
      <c r="H270"/>
      <c r="I270"/>
      <c r="J270"/>
      <c r="L270" s="208">
        <v>10121</v>
      </c>
      <c r="M270" t="s">
        <v>607</v>
      </c>
    </row>
    <row r="271" spans="4:13" ht="14.4" x14ac:dyDescent="0.3">
      <c r="D271"/>
      <c r="E271"/>
      <c r="F271"/>
      <c r="H271"/>
      <c r="I271"/>
      <c r="J271"/>
      <c r="L271" s="208">
        <v>10122</v>
      </c>
      <c r="M271" t="s">
        <v>934</v>
      </c>
    </row>
    <row r="272" spans="4:13" ht="14.4" x14ac:dyDescent="0.3">
      <c r="D272"/>
      <c r="E272"/>
      <c r="F272"/>
      <c r="H272"/>
      <c r="I272"/>
      <c r="J272"/>
      <c r="L272" s="208">
        <v>10123</v>
      </c>
      <c r="M272" t="s">
        <v>608</v>
      </c>
    </row>
    <row r="273" spans="4:13" ht="14.4" x14ac:dyDescent="0.3">
      <c r="D273"/>
      <c r="E273"/>
      <c r="F273"/>
      <c r="H273"/>
      <c r="I273"/>
      <c r="J273"/>
      <c r="L273" s="208">
        <v>10124</v>
      </c>
      <c r="M273" t="s">
        <v>935</v>
      </c>
    </row>
    <row r="274" spans="4:13" ht="14.4" x14ac:dyDescent="0.3">
      <c r="D274"/>
      <c r="E274"/>
      <c r="F274"/>
      <c r="H274"/>
      <c r="I274"/>
      <c r="J274"/>
      <c r="L274" s="208">
        <v>10125</v>
      </c>
      <c r="M274" t="s">
        <v>609</v>
      </c>
    </row>
    <row r="275" spans="4:13" ht="14.4" x14ac:dyDescent="0.3">
      <c r="D275"/>
      <c r="E275"/>
      <c r="F275"/>
      <c r="H275"/>
      <c r="I275"/>
      <c r="J275"/>
      <c r="L275" s="208">
        <v>10126</v>
      </c>
      <c r="M275" t="s">
        <v>610</v>
      </c>
    </row>
    <row r="276" spans="4:13" ht="14.4" x14ac:dyDescent="0.3">
      <c r="D276"/>
      <c r="E276"/>
      <c r="F276"/>
      <c r="H276"/>
      <c r="I276"/>
      <c r="J276"/>
      <c r="L276" s="208">
        <v>10127</v>
      </c>
      <c r="M276" t="s">
        <v>611</v>
      </c>
    </row>
    <row r="277" spans="4:13" ht="14.4" x14ac:dyDescent="0.3">
      <c r="D277"/>
      <c r="E277"/>
      <c r="F277"/>
      <c r="H277"/>
      <c r="I277"/>
      <c r="J277"/>
      <c r="L277" s="208">
        <v>10129</v>
      </c>
      <c r="M277" t="s">
        <v>612</v>
      </c>
    </row>
    <row r="278" spans="4:13" ht="14.4" x14ac:dyDescent="0.3">
      <c r="D278"/>
      <c r="E278"/>
      <c r="F278"/>
      <c r="H278"/>
      <c r="I278"/>
      <c r="J278"/>
      <c r="L278" s="208">
        <v>10130</v>
      </c>
      <c r="M278" t="s">
        <v>613</v>
      </c>
    </row>
    <row r="279" spans="4:13" ht="14.4" x14ac:dyDescent="0.3">
      <c r="D279"/>
      <c r="E279"/>
      <c r="F279"/>
      <c r="H279"/>
      <c r="I279"/>
      <c r="J279"/>
      <c r="L279" s="208">
        <v>10131</v>
      </c>
      <c r="M279" t="s">
        <v>614</v>
      </c>
    </row>
    <row r="280" spans="4:13" ht="14.4" x14ac:dyDescent="0.3">
      <c r="D280"/>
      <c r="E280"/>
      <c r="F280"/>
      <c r="H280"/>
      <c r="I280"/>
      <c r="J280"/>
      <c r="L280" s="208">
        <v>10132</v>
      </c>
      <c r="M280" t="s">
        <v>615</v>
      </c>
    </row>
    <row r="281" spans="4:13" ht="14.4" x14ac:dyDescent="0.3">
      <c r="D281"/>
      <c r="E281"/>
      <c r="F281"/>
      <c r="H281"/>
      <c r="I281"/>
      <c r="J281"/>
      <c r="L281" s="208">
        <v>10133</v>
      </c>
      <c r="M281" t="s">
        <v>936</v>
      </c>
    </row>
    <row r="282" spans="4:13" ht="14.4" x14ac:dyDescent="0.3">
      <c r="D282"/>
      <c r="E282"/>
      <c r="F282"/>
      <c r="H282"/>
      <c r="I282"/>
      <c r="J282"/>
      <c r="L282" s="208">
        <v>10134</v>
      </c>
      <c r="M282" t="s">
        <v>937</v>
      </c>
    </row>
    <row r="283" spans="4:13" ht="14.4" x14ac:dyDescent="0.3">
      <c r="D283"/>
      <c r="E283"/>
      <c r="F283"/>
      <c r="H283"/>
      <c r="I283"/>
      <c r="J283"/>
      <c r="L283" s="208">
        <v>10136</v>
      </c>
      <c r="M283" t="s">
        <v>938</v>
      </c>
    </row>
    <row r="284" spans="4:13" ht="14.4" x14ac:dyDescent="0.3">
      <c r="D284"/>
      <c r="E284"/>
      <c r="F284"/>
      <c r="H284"/>
      <c r="I284"/>
      <c r="J284"/>
      <c r="L284" s="208">
        <v>10137</v>
      </c>
      <c r="M284" t="s">
        <v>939</v>
      </c>
    </row>
    <row r="285" spans="4:13" ht="14.4" x14ac:dyDescent="0.3">
      <c r="D285"/>
      <c r="E285"/>
      <c r="F285"/>
      <c r="H285"/>
      <c r="I285"/>
      <c r="J285"/>
      <c r="L285" s="208">
        <v>10138</v>
      </c>
      <c r="M285" t="s">
        <v>940</v>
      </c>
    </row>
    <row r="286" spans="4:13" ht="14.4" x14ac:dyDescent="0.3">
      <c r="D286"/>
      <c r="E286"/>
      <c r="F286"/>
      <c r="H286"/>
      <c r="I286"/>
      <c r="J286"/>
      <c r="L286" s="208">
        <v>10139</v>
      </c>
      <c r="M286" t="s">
        <v>616</v>
      </c>
    </row>
    <row r="287" spans="4:13" ht="14.4" x14ac:dyDescent="0.3">
      <c r="D287"/>
      <c r="E287"/>
      <c r="F287"/>
      <c r="H287"/>
      <c r="I287"/>
      <c r="J287"/>
      <c r="L287" s="208">
        <v>10140</v>
      </c>
      <c r="M287" t="s">
        <v>617</v>
      </c>
    </row>
    <row r="288" spans="4:13" ht="14.4" x14ac:dyDescent="0.3">
      <c r="D288"/>
      <c r="E288"/>
      <c r="F288"/>
      <c r="H288"/>
      <c r="I288"/>
      <c r="J288"/>
      <c r="L288" s="208">
        <v>10141</v>
      </c>
      <c r="M288" t="s">
        <v>618</v>
      </c>
    </row>
    <row r="289" spans="4:13" ht="14.4" x14ac:dyDescent="0.3">
      <c r="D289"/>
      <c r="E289"/>
      <c r="F289"/>
      <c r="H289"/>
      <c r="I289"/>
      <c r="J289"/>
      <c r="L289" s="208">
        <v>10142</v>
      </c>
      <c r="M289" t="s">
        <v>941</v>
      </c>
    </row>
    <row r="290" spans="4:13" ht="14.4" x14ac:dyDescent="0.3">
      <c r="D290"/>
      <c r="E290"/>
      <c r="F290"/>
      <c r="H290"/>
      <c r="I290"/>
      <c r="J290"/>
      <c r="L290" s="208">
        <v>10143</v>
      </c>
      <c r="M290" t="s">
        <v>619</v>
      </c>
    </row>
    <row r="291" spans="4:13" ht="14.4" x14ac:dyDescent="0.3">
      <c r="D291"/>
      <c r="E291"/>
      <c r="F291"/>
      <c r="H291"/>
      <c r="I291"/>
      <c r="J291"/>
      <c r="L291" s="208">
        <v>10144</v>
      </c>
      <c r="M291" t="s">
        <v>620</v>
      </c>
    </row>
    <row r="292" spans="4:13" ht="14.4" x14ac:dyDescent="0.3">
      <c r="D292"/>
      <c r="E292"/>
      <c r="F292"/>
      <c r="H292"/>
      <c r="I292"/>
      <c r="J292"/>
      <c r="L292" s="171" t="s">
        <v>621</v>
      </c>
      <c r="M292" t="s">
        <v>622</v>
      </c>
    </row>
    <row r="293" spans="4:13" ht="14.4" x14ac:dyDescent="0.3">
      <c r="D293"/>
      <c r="E293"/>
      <c r="F293"/>
      <c r="H293"/>
      <c r="I293"/>
      <c r="J293"/>
      <c r="L293" s="171" t="s">
        <v>623</v>
      </c>
      <c r="M293" t="s">
        <v>624</v>
      </c>
    </row>
    <row r="294" spans="4:13" ht="14.4" x14ac:dyDescent="0.3">
      <c r="D294"/>
      <c r="E294"/>
      <c r="F294"/>
      <c r="H294"/>
      <c r="I294"/>
      <c r="J294"/>
      <c r="L294" s="171" t="s">
        <v>625</v>
      </c>
      <c r="M294" t="s">
        <v>626</v>
      </c>
    </row>
    <row r="295" spans="4:13" ht="14.4" x14ac:dyDescent="0.3">
      <c r="D295"/>
      <c r="E295"/>
      <c r="F295"/>
      <c r="H295"/>
      <c r="I295"/>
      <c r="J295"/>
      <c r="L295" s="171" t="s">
        <v>627</v>
      </c>
      <c r="M295" t="s">
        <v>628</v>
      </c>
    </row>
    <row r="296" spans="4:13" ht="14.4" x14ac:dyDescent="0.3">
      <c r="D296"/>
      <c r="E296"/>
      <c r="F296"/>
      <c r="H296"/>
      <c r="I296"/>
      <c r="J296"/>
      <c r="L296" s="171" t="s">
        <v>629</v>
      </c>
      <c r="M296" t="s">
        <v>630</v>
      </c>
    </row>
    <row r="297" spans="4:13" ht="14.4" x14ac:dyDescent="0.3">
      <c r="D297"/>
      <c r="E297"/>
      <c r="F297"/>
      <c r="H297"/>
      <c r="I297"/>
      <c r="J297"/>
      <c r="L297" s="171" t="s">
        <v>631</v>
      </c>
      <c r="M297" t="s">
        <v>632</v>
      </c>
    </row>
    <row r="298" spans="4:13" ht="14.4" x14ac:dyDescent="0.3">
      <c r="D298"/>
      <c r="E298"/>
      <c r="F298"/>
      <c r="H298"/>
      <c r="I298"/>
      <c r="J298"/>
      <c r="L298" s="171" t="s">
        <v>633</v>
      </c>
      <c r="M298" t="s">
        <v>634</v>
      </c>
    </row>
    <row r="299" spans="4:13" ht="14.4" x14ac:dyDescent="0.3">
      <c r="D299"/>
      <c r="E299"/>
      <c r="F299"/>
      <c r="H299"/>
      <c r="I299"/>
      <c r="J299"/>
      <c r="L299" s="171" t="s">
        <v>635</v>
      </c>
      <c r="M299" t="s">
        <v>636</v>
      </c>
    </row>
    <row r="300" spans="4:13" ht="14.4" x14ac:dyDescent="0.3">
      <c r="D300"/>
      <c r="E300"/>
      <c r="F300"/>
      <c r="H300"/>
      <c r="I300"/>
      <c r="J300"/>
      <c r="L300" s="171" t="s">
        <v>637</v>
      </c>
      <c r="M300" t="s">
        <v>638</v>
      </c>
    </row>
    <row r="301" spans="4:13" ht="14.4" x14ac:dyDescent="0.3">
      <c r="D301"/>
      <c r="E301"/>
      <c r="F301"/>
      <c r="H301"/>
      <c r="I301"/>
      <c r="J301"/>
      <c r="L301" s="171" t="s">
        <v>639</v>
      </c>
      <c r="M301" t="s">
        <v>640</v>
      </c>
    </row>
    <row r="302" spans="4:13" ht="14.4" x14ac:dyDescent="0.3">
      <c r="D302"/>
      <c r="E302"/>
      <c r="F302"/>
      <c r="H302"/>
      <c r="I302"/>
      <c r="J302"/>
      <c r="L302" s="171" t="s">
        <v>641</v>
      </c>
      <c r="M302" t="s">
        <v>642</v>
      </c>
    </row>
    <row r="303" spans="4:13" ht="14.4" x14ac:dyDescent="0.3">
      <c r="D303"/>
      <c r="E303"/>
      <c r="F303"/>
      <c r="H303"/>
      <c r="I303"/>
      <c r="J303"/>
      <c r="L303" s="171" t="s">
        <v>643</v>
      </c>
      <c r="M303" t="s">
        <v>644</v>
      </c>
    </row>
    <row r="304" spans="4:13" ht="14.4" x14ac:dyDescent="0.3">
      <c r="D304"/>
      <c r="E304"/>
      <c r="F304"/>
      <c r="H304"/>
      <c r="I304"/>
      <c r="J304"/>
      <c r="L304" s="171" t="s">
        <v>645</v>
      </c>
      <c r="M304" t="s">
        <v>646</v>
      </c>
    </row>
    <row r="305" spans="4:13" ht="14.4" x14ac:dyDescent="0.3">
      <c r="D305"/>
      <c r="E305"/>
      <c r="F305"/>
      <c r="H305"/>
      <c r="I305"/>
      <c r="J305"/>
      <c r="L305" s="171" t="s">
        <v>647</v>
      </c>
      <c r="M305" t="s">
        <v>648</v>
      </c>
    </row>
    <row r="306" spans="4:13" ht="14.4" x14ac:dyDescent="0.3">
      <c r="D306"/>
      <c r="E306"/>
      <c r="F306"/>
      <c r="H306"/>
      <c r="I306"/>
      <c r="J306"/>
      <c r="L306" s="171" t="s">
        <v>649</v>
      </c>
      <c r="M306" t="s">
        <v>650</v>
      </c>
    </row>
    <row r="307" spans="4:13" ht="14.4" x14ac:dyDescent="0.3">
      <c r="D307"/>
      <c r="E307"/>
      <c r="F307"/>
      <c r="H307"/>
      <c r="I307"/>
      <c r="J307"/>
      <c r="L307" s="171" t="s">
        <v>651</v>
      </c>
      <c r="M307" t="s">
        <v>652</v>
      </c>
    </row>
    <row r="308" spans="4:13" ht="14.4" x14ac:dyDescent="0.3">
      <c r="D308"/>
      <c r="E308"/>
      <c r="F308"/>
      <c r="H308"/>
      <c r="I308"/>
      <c r="J308"/>
      <c r="L308" s="171" t="s">
        <v>653</v>
      </c>
      <c r="M308" t="s">
        <v>654</v>
      </c>
    </row>
    <row r="309" spans="4:13" ht="14.4" x14ac:dyDescent="0.3">
      <c r="D309"/>
      <c r="E309"/>
      <c r="F309"/>
      <c r="H309"/>
      <c r="I309"/>
      <c r="J309"/>
      <c r="L309" s="171" t="s">
        <v>655</v>
      </c>
      <c r="M309" t="s">
        <v>656</v>
      </c>
    </row>
    <row r="310" spans="4:13" ht="14.4" x14ac:dyDescent="0.3">
      <c r="D310"/>
      <c r="E310"/>
      <c r="F310"/>
      <c r="H310"/>
      <c r="I310"/>
      <c r="J310"/>
      <c r="L310" s="171" t="s">
        <v>657</v>
      </c>
      <c r="M310" t="s">
        <v>658</v>
      </c>
    </row>
    <row r="311" spans="4:13" ht="14.4" x14ac:dyDescent="0.3">
      <c r="D311"/>
      <c r="E311"/>
      <c r="F311"/>
      <c r="H311"/>
      <c r="I311"/>
      <c r="J311"/>
      <c r="L311" s="171" t="s">
        <v>659</v>
      </c>
      <c r="M311" t="s">
        <v>660</v>
      </c>
    </row>
    <row r="312" spans="4:13" ht="14.4" x14ac:dyDescent="0.3">
      <c r="D312"/>
      <c r="E312"/>
      <c r="F312"/>
      <c r="H312"/>
      <c r="I312"/>
      <c r="J312"/>
      <c r="L312" s="171" t="s">
        <v>942</v>
      </c>
      <c r="M312" t="s">
        <v>943</v>
      </c>
    </row>
    <row r="313" spans="4:13" ht="14.4" x14ac:dyDescent="0.3">
      <c r="D313"/>
      <c r="E313"/>
      <c r="F313"/>
      <c r="H313"/>
      <c r="I313"/>
      <c r="J313"/>
      <c r="L313" s="171" t="s">
        <v>944</v>
      </c>
      <c r="M313" t="s">
        <v>945</v>
      </c>
    </row>
    <row r="314" spans="4:13" ht="14.4" x14ac:dyDescent="0.3">
      <c r="D314"/>
      <c r="E314"/>
      <c r="F314"/>
      <c r="H314"/>
      <c r="I314"/>
      <c r="J314"/>
      <c r="L314" s="171" t="s">
        <v>946</v>
      </c>
      <c r="M314" t="s">
        <v>947</v>
      </c>
    </row>
    <row r="315" spans="4:13" ht="14.4" x14ac:dyDescent="0.3">
      <c r="D315"/>
      <c r="E315"/>
      <c r="F315"/>
      <c r="H315"/>
      <c r="I315"/>
      <c r="J315"/>
      <c r="L315" s="171" t="s">
        <v>1160</v>
      </c>
      <c r="M315" t="s">
        <v>1161</v>
      </c>
    </row>
    <row r="316" spans="4:13" ht="14.4" x14ac:dyDescent="0.3">
      <c r="D316"/>
      <c r="E316"/>
      <c r="F316"/>
      <c r="H316"/>
      <c r="I316"/>
      <c r="J316"/>
      <c r="L316" s="171" t="s">
        <v>1619</v>
      </c>
      <c r="M316" t="s">
        <v>1620</v>
      </c>
    </row>
    <row r="317" spans="4:13" ht="14.4" x14ac:dyDescent="0.3">
      <c r="D317"/>
      <c r="E317"/>
      <c r="F317"/>
      <c r="H317"/>
      <c r="I317"/>
      <c r="J317"/>
      <c r="L317" s="208">
        <v>10145</v>
      </c>
      <c r="M317" t="s">
        <v>661</v>
      </c>
    </row>
    <row r="318" spans="4:13" ht="14.4" x14ac:dyDescent="0.3">
      <c r="D318"/>
      <c r="E318"/>
      <c r="F318"/>
      <c r="H318"/>
      <c r="I318"/>
      <c r="J318"/>
      <c r="L318" s="208">
        <v>10146</v>
      </c>
      <c r="M318" t="s">
        <v>662</v>
      </c>
    </row>
    <row r="319" spans="4:13" ht="14.4" x14ac:dyDescent="0.3">
      <c r="D319"/>
      <c r="E319"/>
      <c r="F319"/>
      <c r="H319"/>
      <c r="I319"/>
      <c r="J319"/>
      <c r="L319" s="171" t="s">
        <v>663</v>
      </c>
      <c r="M319" t="s">
        <v>664</v>
      </c>
    </row>
    <row r="320" spans="4:13" ht="14.4" x14ac:dyDescent="0.3">
      <c r="D320"/>
      <c r="E320"/>
      <c r="F320"/>
      <c r="H320"/>
      <c r="I320"/>
      <c r="J320"/>
      <c r="L320" s="171" t="s">
        <v>665</v>
      </c>
      <c r="M320" t="s">
        <v>666</v>
      </c>
    </row>
    <row r="321" spans="4:13" ht="14.4" x14ac:dyDescent="0.3">
      <c r="D321"/>
      <c r="E321"/>
      <c r="F321"/>
      <c r="H321"/>
      <c r="I321"/>
      <c r="J321"/>
      <c r="L321" s="171" t="s">
        <v>667</v>
      </c>
      <c r="M321" t="s">
        <v>668</v>
      </c>
    </row>
    <row r="322" spans="4:13" ht="14.4" x14ac:dyDescent="0.3">
      <c r="D322"/>
      <c r="E322"/>
      <c r="F322"/>
      <c r="H322"/>
      <c r="I322"/>
      <c r="J322"/>
      <c r="L322" s="171" t="s">
        <v>669</v>
      </c>
      <c r="M322" t="s">
        <v>670</v>
      </c>
    </row>
    <row r="323" spans="4:13" ht="14.4" x14ac:dyDescent="0.3">
      <c r="D323"/>
      <c r="E323"/>
      <c r="F323"/>
      <c r="H323"/>
      <c r="I323"/>
      <c r="J323"/>
      <c r="L323" s="171" t="s">
        <v>671</v>
      </c>
      <c r="M323" t="s">
        <v>672</v>
      </c>
    </row>
    <row r="324" spans="4:13" ht="14.4" x14ac:dyDescent="0.3">
      <c r="D324"/>
      <c r="E324"/>
      <c r="F324"/>
      <c r="H324"/>
      <c r="I324"/>
      <c r="J324"/>
      <c r="L324" s="208">
        <v>10149</v>
      </c>
      <c r="M324" t="s">
        <v>713</v>
      </c>
    </row>
    <row r="325" spans="4:13" ht="14.4" x14ac:dyDescent="0.3">
      <c r="D325"/>
      <c r="E325"/>
      <c r="F325"/>
      <c r="H325"/>
      <c r="I325"/>
      <c r="J325"/>
      <c r="L325" s="208">
        <v>10150</v>
      </c>
      <c r="M325" t="s">
        <v>673</v>
      </c>
    </row>
    <row r="326" spans="4:13" ht="14.4" x14ac:dyDescent="0.3">
      <c r="D326"/>
      <c r="E326"/>
      <c r="F326"/>
      <c r="H326"/>
      <c r="I326"/>
      <c r="J326"/>
      <c r="L326" s="208">
        <v>10151</v>
      </c>
      <c r="M326" t="s">
        <v>674</v>
      </c>
    </row>
    <row r="327" spans="4:13" ht="14.4" x14ac:dyDescent="0.3">
      <c r="D327"/>
      <c r="E327"/>
      <c r="F327"/>
      <c r="H327"/>
      <c r="I327"/>
      <c r="J327"/>
      <c r="L327" s="208">
        <v>10152</v>
      </c>
      <c r="M327" t="s">
        <v>949</v>
      </c>
    </row>
    <row r="328" spans="4:13" ht="14.4" x14ac:dyDescent="0.3">
      <c r="D328"/>
      <c r="E328"/>
      <c r="F328"/>
      <c r="H328"/>
      <c r="I328"/>
      <c r="J328"/>
      <c r="L328" s="208">
        <v>10153</v>
      </c>
      <c r="M328" t="s">
        <v>950</v>
      </c>
    </row>
    <row r="329" spans="4:13" ht="14.4" x14ac:dyDescent="0.3">
      <c r="D329"/>
      <c r="E329"/>
      <c r="F329"/>
      <c r="H329"/>
      <c r="I329"/>
      <c r="J329"/>
      <c r="L329" s="208">
        <v>10154</v>
      </c>
      <c r="M329" t="s">
        <v>951</v>
      </c>
    </row>
    <row r="330" spans="4:13" ht="14.4" x14ac:dyDescent="0.3">
      <c r="D330"/>
      <c r="E330"/>
      <c r="F330"/>
      <c r="H330"/>
      <c r="I330"/>
      <c r="J330"/>
      <c r="L330" s="208">
        <v>10155</v>
      </c>
      <c r="M330" t="s">
        <v>952</v>
      </c>
    </row>
    <row r="331" spans="4:13" ht="14.4" x14ac:dyDescent="0.3">
      <c r="D331"/>
      <c r="E331"/>
      <c r="F331"/>
      <c r="H331"/>
      <c r="I331"/>
      <c r="J331"/>
      <c r="L331" s="208">
        <v>10156</v>
      </c>
      <c r="M331" t="s">
        <v>953</v>
      </c>
    </row>
    <row r="332" spans="4:13" ht="14.4" x14ac:dyDescent="0.3">
      <c r="D332"/>
      <c r="E332"/>
      <c r="F332"/>
      <c r="H332"/>
      <c r="I332"/>
      <c r="J332"/>
      <c r="L332" s="208">
        <v>10157</v>
      </c>
      <c r="M332" t="s">
        <v>954</v>
      </c>
    </row>
    <row r="333" spans="4:13" ht="14.4" x14ac:dyDescent="0.3">
      <c r="D333"/>
      <c r="E333"/>
      <c r="F333"/>
      <c r="H333"/>
      <c r="I333"/>
      <c r="J333"/>
      <c r="L333" s="208">
        <v>10158</v>
      </c>
      <c r="M333" t="s">
        <v>712</v>
      </c>
    </row>
    <row r="334" spans="4:13" ht="14.4" x14ac:dyDescent="0.3">
      <c r="D334"/>
      <c r="E334"/>
      <c r="F334"/>
      <c r="H334"/>
      <c r="I334"/>
      <c r="J334"/>
      <c r="L334" s="208">
        <v>10159</v>
      </c>
      <c r="M334" t="s">
        <v>675</v>
      </c>
    </row>
    <row r="335" spans="4:13" ht="14.4" x14ac:dyDescent="0.3">
      <c r="D335"/>
      <c r="E335"/>
      <c r="F335"/>
      <c r="H335"/>
      <c r="I335"/>
      <c r="J335"/>
      <c r="L335" s="208">
        <v>10160</v>
      </c>
      <c r="M335" t="s">
        <v>676</v>
      </c>
    </row>
    <row r="336" spans="4:13" ht="14.4" x14ac:dyDescent="0.3">
      <c r="D336"/>
      <c r="E336"/>
      <c r="F336"/>
      <c r="H336"/>
      <c r="I336"/>
      <c r="J336"/>
      <c r="L336" s="208">
        <v>10161</v>
      </c>
      <c r="M336" t="s">
        <v>714</v>
      </c>
    </row>
    <row r="337" spans="4:13" ht="14.4" x14ac:dyDescent="0.3">
      <c r="D337"/>
      <c r="E337"/>
      <c r="F337"/>
      <c r="H337"/>
      <c r="I337"/>
      <c r="J337"/>
      <c r="L337" s="208">
        <v>10162</v>
      </c>
      <c r="M337" t="s">
        <v>715</v>
      </c>
    </row>
    <row r="338" spans="4:13" ht="14.4" x14ac:dyDescent="0.3">
      <c r="D338"/>
      <c r="E338"/>
      <c r="F338"/>
      <c r="H338"/>
      <c r="I338"/>
      <c r="J338"/>
      <c r="L338" s="208">
        <v>10163</v>
      </c>
      <c r="M338" t="s">
        <v>716</v>
      </c>
    </row>
    <row r="339" spans="4:13" ht="14.4" x14ac:dyDescent="0.3">
      <c r="D339"/>
      <c r="E339"/>
      <c r="F339"/>
      <c r="H339"/>
      <c r="I339"/>
      <c r="J339"/>
      <c r="L339" s="208">
        <v>10164</v>
      </c>
      <c r="M339" t="s">
        <v>717</v>
      </c>
    </row>
    <row r="340" spans="4:13" ht="14.4" x14ac:dyDescent="0.3">
      <c r="D340"/>
      <c r="E340"/>
      <c r="F340"/>
      <c r="H340"/>
      <c r="I340"/>
      <c r="J340"/>
      <c r="L340" s="208">
        <v>10165</v>
      </c>
      <c r="M340" t="s">
        <v>955</v>
      </c>
    </row>
    <row r="341" spans="4:13" ht="14.4" x14ac:dyDescent="0.3">
      <c r="D341"/>
      <c r="E341"/>
      <c r="F341"/>
      <c r="H341"/>
      <c r="I341"/>
      <c r="J341"/>
      <c r="L341" s="208">
        <v>10166</v>
      </c>
      <c r="M341" t="s">
        <v>1621</v>
      </c>
    </row>
    <row r="342" spans="4:13" ht="14.4" x14ac:dyDescent="0.3">
      <c r="D342"/>
      <c r="E342"/>
      <c r="F342"/>
      <c r="H342"/>
      <c r="I342"/>
      <c r="J342"/>
      <c r="L342" s="208">
        <v>10167</v>
      </c>
      <c r="M342" t="s">
        <v>956</v>
      </c>
    </row>
    <row r="343" spans="4:13" ht="14.4" x14ac:dyDescent="0.3">
      <c r="D343"/>
      <c r="E343"/>
      <c r="F343"/>
      <c r="H343"/>
      <c r="I343"/>
      <c r="J343"/>
      <c r="L343" s="208">
        <v>10169</v>
      </c>
      <c r="M343" t="s">
        <v>957</v>
      </c>
    </row>
    <row r="344" spans="4:13" ht="14.4" x14ac:dyDescent="0.3">
      <c r="D344"/>
      <c r="E344"/>
      <c r="F344"/>
      <c r="H344"/>
      <c r="I344"/>
      <c r="J344"/>
      <c r="L344" s="208">
        <v>10170</v>
      </c>
      <c r="M344" t="s">
        <v>958</v>
      </c>
    </row>
    <row r="345" spans="4:13" ht="14.4" x14ac:dyDescent="0.3">
      <c r="D345"/>
      <c r="E345"/>
      <c r="F345"/>
      <c r="H345"/>
      <c r="I345"/>
      <c r="J345"/>
      <c r="L345" s="208">
        <v>10171</v>
      </c>
      <c r="M345" t="s">
        <v>959</v>
      </c>
    </row>
    <row r="346" spans="4:13" ht="14.4" x14ac:dyDescent="0.3">
      <c r="D346"/>
      <c r="E346"/>
      <c r="F346"/>
      <c r="H346"/>
      <c r="I346"/>
      <c r="J346"/>
      <c r="L346" s="208">
        <v>10172</v>
      </c>
      <c r="M346" t="s">
        <v>1162</v>
      </c>
    </row>
    <row r="347" spans="4:13" ht="14.4" x14ac:dyDescent="0.3">
      <c r="D347"/>
      <c r="E347"/>
      <c r="F347"/>
      <c r="H347"/>
      <c r="I347"/>
      <c r="J347"/>
      <c r="L347" s="208">
        <v>10174</v>
      </c>
      <c r="M347" t="s">
        <v>960</v>
      </c>
    </row>
    <row r="348" spans="4:13" ht="14.4" x14ac:dyDescent="0.3">
      <c r="D348"/>
      <c r="E348"/>
      <c r="F348"/>
      <c r="H348"/>
      <c r="I348"/>
      <c r="J348"/>
      <c r="L348" s="208">
        <v>10175</v>
      </c>
      <c r="M348" t="s">
        <v>961</v>
      </c>
    </row>
    <row r="349" spans="4:13" ht="14.4" x14ac:dyDescent="0.3">
      <c r="D349"/>
      <c r="E349"/>
      <c r="F349"/>
      <c r="H349"/>
      <c r="I349"/>
      <c r="J349"/>
      <c r="L349" s="208">
        <v>10176</v>
      </c>
      <c r="M349" t="s">
        <v>962</v>
      </c>
    </row>
    <row r="350" spans="4:13" ht="14.4" x14ac:dyDescent="0.3">
      <c r="D350"/>
      <c r="E350"/>
      <c r="F350"/>
      <c r="H350"/>
      <c r="I350"/>
      <c r="J350"/>
      <c r="L350" s="208">
        <v>10178</v>
      </c>
      <c r="M350" t="s">
        <v>1163</v>
      </c>
    </row>
    <row r="351" spans="4:13" ht="14.4" x14ac:dyDescent="0.3">
      <c r="D351"/>
      <c r="E351"/>
      <c r="F351"/>
      <c r="H351"/>
      <c r="I351"/>
      <c r="J351"/>
      <c r="L351" s="208">
        <v>10179</v>
      </c>
      <c r="M351" t="s">
        <v>1164</v>
      </c>
    </row>
    <row r="352" spans="4:13" ht="14.4" x14ac:dyDescent="0.3">
      <c r="D352"/>
      <c r="E352"/>
      <c r="F352"/>
      <c r="H352"/>
      <c r="I352"/>
      <c r="J352"/>
      <c r="L352" s="208">
        <v>10180</v>
      </c>
      <c r="M352" t="s">
        <v>1165</v>
      </c>
    </row>
    <row r="353" spans="4:13" ht="14.4" x14ac:dyDescent="0.3">
      <c r="D353"/>
      <c r="E353"/>
      <c r="F353"/>
      <c r="H353"/>
      <c r="I353"/>
      <c r="J353"/>
      <c r="L353" s="208">
        <v>10181</v>
      </c>
      <c r="M353" t="s">
        <v>963</v>
      </c>
    </row>
    <row r="354" spans="4:13" ht="14.4" x14ac:dyDescent="0.3">
      <c r="D354"/>
      <c r="E354"/>
      <c r="F354"/>
      <c r="H354"/>
      <c r="I354"/>
      <c r="J354"/>
      <c r="L354" s="208">
        <v>10182</v>
      </c>
      <c r="M354" t="s">
        <v>964</v>
      </c>
    </row>
    <row r="355" spans="4:13" ht="14.4" x14ac:dyDescent="0.3">
      <c r="D355"/>
      <c r="E355"/>
      <c r="F355"/>
      <c r="H355"/>
      <c r="I355"/>
      <c r="J355"/>
      <c r="L355" s="208">
        <v>10183</v>
      </c>
      <c r="M355" t="s">
        <v>965</v>
      </c>
    </row>
    <row r="356" spans="4:13" ht="14.4" x14ac:dyDescent="0.3">
      <c r="D356"/>
      <c r="E356"/>
      <c r="F356"/>
      <c r="H356"/>
      <c r="I356"/>
      <c r="J356"/>
      <c r="L356" s="208">
        <v>10185</v>
      </c>
      <c r="M356" t="s">
        <v>966</v>
      </c>
    </row>
    <row r="357" spans="4:13" ht="14.4" x14ac:dyDescent="0.3">
      <c r="D357"/>
      <c r="E357"/>
      <c r="F357"/>
      <c r="H357"/>
      <c r="I357"/>
      <c r="J357"/>
      <c r="L357" s="208">
        <v>10186</v>
      </c>
      <c r="M357" t="s">
        <v>967</v>
      </c>
    </row>
    <row r="358" spans="4:13" ht="14.4" x14ac:dyDescent="0.3">
      <c r="D358"/>
      <c r="E358"/>
      <c r="F358"/>
      <c r="H358"/>
      <c r="I358"/>
      <c r="J358"/>
      <c r="L358" s="208">
        <v>10187</v>
      </c>
      <c r="M358" t="s">
        <v>968</v>
      </c>
    </row>
    <row r="359" spans="4:13" ht="14.4" x14ac:dyDescent="0.3">
      <c r="D359"/>
      <c r="E359"/>
      <c r="F359"/>
      <c r="H359"/>
      <c r="I359"/>
      <c r="J359"/>
      <c r="L359" s="208">
        <v>10188</v>
      </c>
      <c r="M359" t="s">
        <v>969</v>
      </c>
    </row>
    <row r="360" spans="4:13" ht="14.4" x14ac:dyDescent="0.3">
      <c r="D360"/>
      <c r="E360"/>
      <c r="F360"/>
      <c r="H360"/>
      <c r="I360"/>
      <c r="J360"/>
      <c r="L360" s="208">
        <v>10189</v>
      </c>
      <c r="M360" t="s">
        <v>970</v>
      </c>
    </row>
    <row r="361" spans="4:13" ht="14.4" x14ac:dyDescent="0.3">
      <c r="D361"/>
      <c r="E361"/>
      <c r="F361"/>
      <c r="H361"/>
      <c r="I361"/>
      <c r="J361"/>
      <c r="L361" s="208">
        <v>10190</v>
      </c>
      <c r="M361" t="s">
        <v>971</v>
      </c>
    </row>
    <row r="362" spans="4:13" ht="14.4" x14ac:dyDescent="0.3">
      <c r="D362"/>
      <c r="E362"/>
      <c r="F362"/>
      <c r="H362"/>
      <c r="I362"/>
      <c r="J362"/>
      <c r="L362" s="208">
        <v>10191</v>
      </c>
      <c r="M362" t="s">
        <v>1166</v>
      </c>
    </row>
    <row r="363" spans="4:13" ht="14.4" x14ac:dyDescent="0.3">
      <c r="D363"/>
      <c r="E363"/>
      <c r="F363"/>
      <c r="H363"/>
      <c r="I363"/>
      <c r="J363"/>
      <c r="L363" s="208">
        <v>10148</v>
      </c>
      <c r="M363" t="s">
        <v>948</v>
      </c>
    </row>
    <row r="364" spans="4:13" ht="14.4" x14ac:dyDescent="0.3">
      <c r="D364"/>
      <c r="E364"/>
      <c r="F364"/>
      <c r="H364"/>
      <c r="I364"/>
      <c r="J364"/>
      <c r="L364" s="208">
        <v>10212</v>
      </c>
      <c r="M364" t="s">
        <v>1167</v>
      </c>
    </row>
    <row r="365" spans="4:13" ht="14.4" x14ac:dyDescent="0.3">
      <c r="D365"/>
      <c r="E365"/>
      <c r="F365"/>
      <c r="H365"/>
      <c r="I365"/>
      <c r="J365"/>
      <c r="L365" s="171" t="s">
        <v>991</v>
      </c>
      <c r="M365" t="s">
        <v>1168</v>
      </c>
    </row>
    <row r="366" spans="4:13" ht="14.4" x14ac:dyDescent="0.3">
      <c r="D366"/>
      <c r="E366"/>
      <c r="F366"/>
      <c r="H366"/>
      <c r="I366"/>
      <c r="J366"/>
      <c r="L366" s="171" t="s">
        <v>992</v>
      </c>
      <c r="M366" t="s">
        <v>1169</v>
      </c>
    </row>
    <row r="367" spans="4:13" ht="14.4" x14ac:dyDescent="0.3">
      <c r="D367"/>
      <c r="E367"/>
      <c r="F367"/>
      <c r="H367"/>
      <c r="I367"/>
      <c r="J367"/>
      <c r="L367" s="171" t="s">
        <v>993</v>
      </c>
      <c r="M367" t="s">
        <v>1170</v>
      </c>
    </row>
    <row r="368" spans="4:13" ht="14.4" x14ac:dyDescent="0.3">
      <c r="D368"/>
      <c r="E368"/>
      <c r="F368"/>
      <c r="H368"/>
      <c r="I368"/>
      <c r="J368"/>
      <c r="L368" s="171" t="s">
        <v>994</v>
      </c>
      <c r="M368" t="s">
        <v>1171</v>
      </c>
    </row>
    <row r="369" spans="4:13" ht="14.4" x14ac:dyDescent="0.3">
      <c r="D369"/>
      <c r="E369"/>
      <c r="F369"/>
      <c r="H369"/>
      <c r="I369"/>
      <c r="J369"/>
      <c r="L369" s="171" t="s">
        <v>995</v>
      </c>
      <c r="M369" t="s">
        <v>1172</v>
      </c>
    </row>
    <row r="370" spans="4:13" ht="14.4" x14ac:dyDescent="0.3">
      <c r="D370"/>
      <c r="E370"/>
      <c r="F370"/>
      <c r="H370"/>
      <c r="I370"/>
      <c r="J370"/>
      <c r="L370" s="171" t="s">
        <v>996</v>
      </c>
      <c r="M370" t="s">
        <v>1173</v>
      </c>
    </row>
    <row r="371" spans="4:13" ht="14.4" x14ac:dyDescent="0.3">
      <c r="D371"/>
      <c r="E371"/>
      <c r="F371"/>
      <c r="H371"/>
      <c r="I371"/>
      <c r="J371"/>
      <c r="L371" s="171" t="s">
        <v>997</v>
      </c>
      <c r="M371" t="s">
        <v>1174</v>
      </c>
    </row>
    <row r="372" spans="4:13" ht="14.4" x14ac:dyDescent="0.3">
      <c r="D372"/>
      <c r="E372"/>
      <c r="F372"/>
      <c r="H372"/>
      <c r="I372"/>
      <c r="J372"/>
      <c r="L372" s="171" t="s">
        <v>998</v>
      </c>
      <c r="M372" t="s">
        <v>1175</v>
      </c>
    </row>
    <row r="373" spans="4:13" ht="14.4" x14ac:dyDescent="0.3">
      <c r="D373"/>
      <c r="E373"/>
      <c r="F373"/>
      <c r="H373"/>
      <c r="I373"/>
      <c r="J373"/>
      <c r="L373" s="171" t="s">
        <v>999</v>
      </c>
      <c r="M373" t="s">
        <v>1176</v>
      </c>
    </row>
    <row r="374" spans="4:13" ht="14.4" x14ac:dyDescent="0.3">
      <c r="D374"/>
      <c r="E374"/>
      <c r="F374"/>
      <c r="H374"/>
      <c r="I374"/>
      <c r="J374"/>
      <c r="L374" s="171" t="s">
        <v>1000</v>
      </c>
      <c r="M374" t="s">
        <v>1177</v>
      </c>
    </row>
    <row r="375" spans="4:13" ht="14.4" x14ac:dyDescent="0.3">
      <c r="D375"/>
      <c r="E375"/>
      <c r="F375"/>
      <c r="H375"/>
      <c r="I375"/>
      <c r="J375"/>
      <c r="L375" s="171" t="s">
        <v>1001</v>
      </c>
      <c r="M375" t="s">
        <v>1178</v>
      </c>
    </row>
    <row r="376" spans="4:13" ht="14.4" x14ac:dyDescent="0.3">
      <c r="D376"/>
      <c r="E376"/>
      <c r="F376"/>
      <c r="H376"/>
      <c r="I376"/>
      <c r="J376"/>
      <c r="L376" s="171" t="s">
        <v>1002</v>
      </c>
      <c r="M376" t="s">
        <v>1179</v>
      </c>
    </row>
    <row r="377" spans="4:13" ht="14.4" x14ac:dyDescent="0.3">
      <c r="D377"/>
      <c r="E377"/>
      <c r="F377"/>
      <c r="H377"/>
      <c r="I377"/>
      <c r="J377"/>
      <c r="L377" s="171" t="s">
        <v>1003</v>
      </c>
      <c r="M377" t="s">
        <v>1180</v>
      </c>
    </row>
    <row r="378" spans="4:13" ht="14.4" x14ac:dyDescent="0.3">
      <c r="D378"/>
      <c r="E378"/>
      <c r="F378"/>
      <c r="H378"/>
      <c r="I378"/>
      <c r="J378"/>
      <c r="L378" s="208">
        <v>10276</v>
      </c>
      <c r="M378" t="s">
        <v>1181</v>
      </c>
    </row>
    <row r="379" spans="4:13" ht="14.4" x14ac:dyDescent="0.3">
      <c r="D379"/>
      <c r="E379"/>
      <c r="F379"/>
      <c r="H379"/>
      <c r="I379"/>
      <c r="J379"/>
      <c r="L379" s="171" t="s">
        <v>1182</v>
      </c>
      <c r="M379" t="s">
        <v>1183</v>
      </c>
    </row>
    <row r="380" spans="4:13" ht="14.4" x14ac:dyDescent="0.3">
      <c r="D380"/>
      <c r="E380"/>
      <c r="F380"/>
      <c r="H380"/>
      <c r="I380"/>
      <c r="J380"/>
      <c r="L380" s="171" t="s">
        <v>1184</v>
      </c>
      <c r="M380" t="s">
        <v>1185</v>
      </c>
    </row>
    <row r="381" spans="4:13" ht="14.4" x14ac:dyDescent="0.3">
      <c r="D381"/>
      <c r="E381"/>
      <c r="F381"/>
      <c r="H381"/>
      <c r="I381"/>
      <c r="J381"/>
      <c r="L381" s="171" t="s">
        <v>1186</v>
      </c>
      <c r="M381" t="s">
        <v>1187</v>
      </c>
    </row>
    <row r="382" spans="4:13" ht="14.4" x14ac:dyDescent="0.3">
      <c r="D382"/>
      <c r="E382"/>
      <c r="F382"/>
      <c r="H382"/>
      <c r="I382"/>
      <c r="J382"/>
      <c r="L382" s="171" t="s">
        <v>1188</v>
      </c>
      <c r="M382" t="s">
        <v>1189</v>
      </c>
    </row>
    <row r="383" spans="4:13" ht="14.4" x14ac:dyDescent="0.3">
      <c r="D383"/>
      <c r="E383"/>
      <c r="F383"/>
      <c r="H383"/>
      <c r="I383"/>
      <c r="J383"/>
      <c r="L383" s="171" t="s">
        <v>1190</v>
      </c>
      <c r="M383" t="s">
        <v>1191</v>
      </c>
    </row>
    <row r="384" spans="4:13" ht="14.4" x14ac:dyDescent="0.3">
      <c r="D384"/>
      <c r="E384"/>
      <c r="F384"/>
      <c r="H384"/>
      <c r="I384"/>
      <c r="J384"/>
      <c r="L384" s="171" t="s">
        <v>1192</v>
      </c>
      <c r="M384" t="s">
        <v>1193</v>
      </c>
    </row>
    <row r="385" spans="4:13" ht="14.4" x14ac:dyDescent="0.3">
      <c r="D385"/>
      <c r="E385"/>
      <c r="F385"/>
      <c r="H385"/>
      <c r="I385"/>
      <c r="J385"/>
      <c r="L385" s="171" t="s">
        <v>1194</v>
      </c>
      <c r="M385" t="s">
        <v>1195</v>
      </c>
    </row>
    <row r="386" spans="4:13" ht="14.4" x14ac:dyDescent="0.3">
      <c r="D386"/>
      <c r="E386"/>
      <c r="F386"/>
      <c r="H386"/>
      <c r="I386"/>
      <c r="J386"/>
      <c r="L386" s="171" t="s">
        <v>1196</v>
      </c>
      <c r="M386" t="s">
        <v>1197</v>
      </c>
    </row>
    <row r="387" spans="4:13" ht="14.4" x14ac:dyDescent="0.3">
      <c r="D387"/>
      <c r="E387"/>
      <c r="F387"/>
      <c r="H387"/>
      <c r="I387"/>
      <c r="J387"/>
      <c r="L387" s="171" t="s">
        <v>1198</v>
      </c>
      <c r="M387" t="s">
        <v>1199</v>
      </c>
    </row>
    <row r="388" spans="4:13" ht="14.4" x14ac:dyDescent="0.3">
      <c r="F388"/>
      <c r="H388"/>
      <c r="I388"/>
      <c r="J388"/>
      <c r="L388" s="171" t="s">
        <v>1200</v>
      </c>
      <c r="M388" t="s">
        <v>1201</v>
      </c>
    </row>
    <row r="389" spans="4:13" ht="14.4" x14ac:dyDescent="0.3">
      <c r="F389"/>
      <c r="H389"/>
      <c r="I389"/>
      <c r="J389"/>
      <c r="L389" s="171" t="s">
        <v>1202</v>
      </c>
      <c r="M389" t="s">
        <v>1203</v>
      </c>
    </row>
    <row r="390" spans="4:13" ht="14.4" x14ac:dyDescent="0.3">
      <c r="F390"/>
      <c r="H390"/>
      <c r="I390"/>
      <c r="J390"/>
      <c r="L390" s="171" t="s">
        <v>1204</v>
      </c>
      <c r="M390" t="s">
        <v>1205</v>
      </c>
    </row>
    <row r="391" spans="4:13" ht="14.4" x14ac:dyDescent="0.3">
      <c r="F391"/>
      <c r="H391"/>
      <c r="I391"/>
      <c r="J391"/>
      <c r="L391" s="171" t="s">
        <v>1206</v>
      </c>
      <c r="M391" t="s">
        <v>1207</v>
      </c>
    </row>
    <row r="392" spans="4:13" ht="14.4" x14ac:dyDescent="0.3">
      <c r="F392"/>
      <c r="H392"/>
      <c r="I392"/>
      <c r="J392"/>
      <c r="L392" s="171" t="s">
        <v>1208</v>
      </c>
      <c r="M392" t="s">
        <v>1209</v>
      </c>
    </row>
    <row r="393" spans="4:13" ht="14.4" x14ac:dyDescent="0.3">
      <c r="F393"/>
      <c r="H393"/>
      <c r="I393"/>
      <c r="J393"/>
      <c r="L393" s="208">
        <v>10281</v>
      </c>
      <c r="M393" t="s">
        <v>1271</v>
      </c>
    </row>
    <row r="394" spans="4:13" ht="14.4" x14ac:dyDescent="0.3">
      <c r="F394"/>
      <c r="H394"/>
      <c r="I394"/>
      <c r="J394"/>
      <c r="L394" s="208">
        <v>10291</v>
      </c>
      <c r="M394" t="s">
        <v>1363</v>
      </c>
    </row>
    <row r="395" spans="4:13" ht="14.4" x14ac:dyDescent="0.3">
      <c r="F395"/>
      <c r="H395"/>
      <c r="I395"/>
      <c r="J395"/>
      <c r="L395" s="208">
        <v>10292</v>
      </c>
      <c r="M395" t="s">
        <v>1364</v>
      </c>
    </row>
    <row r="396" spans="4:13" ht="14.4" x14ac:dyDescent="0.3">
      <c r="F396"/>
      <c r="H396"/>
      <c r="I396"/>
      <c r="J396"/>
      <c r="L396" s="208">
        <v>10348</v>
      </c>
      <c r="M396" t="s">
        <v>1365</v>
      </c>
    </row>
    <row r="397" spans="4:13" ht="14.4" x14ac:dyDescent="0.3">
      <c r="F397"/>
      <c r="H397"/>
      <c r="I397"/>
      <c r="J397"/>
      <c r="L397" s="171" t="s">
        <v>1329</v>
      </c>
      <c r="M397" t="s">
        <v>1366</v>
      </c>
    </row>
    <row r="398" spans="4:13" ht="14.4" x14ac:dyDescent="0.3">
      <c r="F398"/>
      <c r="H398"/>
      <c r="I398"/>
      <c r="J398"/>
      <c r="L398" s="171" t="s">
        <v>1330</v>
      </c>
      <c r="M398" t="s">
        <v>1367</v>
      </c>
    </row>
    <row r="399" spans="4:13" ht="14.4" x14ac:dyDescent="0.3">
      <c r="F399"/>
      <c r="H399"/>
      <c r="I399"/>
      <c r="J399"/>
      <c r="L399" s="171" t="s">
        <v>1331</v>
      </c>
      <c r="M399" t="s">
        <v>1368</v>
      </c>
    </row>
    <row r="400" spans="4:13" ht="14.4" x14ac:dyDescent="0.3">
      <c r="F400"/>
      <c r="H400"/>
      <c r="I400"/>
      <c r="J400"/>
      <c r="L400" s="171" t="s">
        <v>1332</v>
      </c>
      <c r="M400" t="s">
        <v>1369</v>
      </c>
    </row>
    <row r="401" spans="6:13" ht="14.4" x14ac:dyDescent="0.3">
      <c r="F401"/>
      <c r="H401"/>
      <c r="I401"/>
      <c r="J401"/>
      <c r="L401" s="171" t="s">
        <v>1333</v>
      </c>
      <c r="M401" t="s">
        <v>1370</v>
      </c>
    </row>
    <row r="402" spans="6:13" ht="14.4" x14ac:dyDescent="0.3">
      <c r="F402"/>
      <c r="H402"/>
      <c r="I402"/>
      <c r="J402"/>
      <c r="L402" s="171" t="s">
        <v>1334</v>
      </c>
      <c r="M402" t="s">
        <v>1371</v>
      </c>
    </row>
    <row r="403" spans="6:13" ht="14.4" x14ac:dyDescent="0.3">
      <c r="F403"/>
      <c r="H403"/>
      <c r="I403"/>
      <c r="J403"/>
      <c r="L403" s="171" t="s">
        <v>1335</v>
      </c>
      <c r="M403" t="s">
        <v>1372</v>
      </c>
    </row>
    <row r="404" spans="6:13" ht="14.4" x14ac:dyDescent="0.3">
      <c r="F404"/>
      <c r="H404"/>
      <c r="I404"/>
      <c r="J404"/>
      <c r="L404" s="171" t="s">
        <v>1336</v>
      </c>
      <c r="M404" t="s">
        <v>1373</v>
      </c>
    </row>
    <row r="405" spans="6:13" ht="14.4" x14ac:dyDescent="0.3">
      <c r="F405"/>
      <c r="H405"/>
      <c r="I405"/>
      <c r="J405"/>
      <c r="L405" s="171" t="s">
        <v>1337</v>
      </c>
      <c r="M405" t="s">
        <v>1374</v>
      </c>
    </row>
    <row r="406" spans="6:13" ht="14.4" x14ac:dyDescent="0.3">
      <c r="F406"/>
      <c r="H406"/>
      <c r="I406"/>
      <c r="J406"/>
      <c r="L406" s="171" t="s">
        <v>1338</v>
      </c>
      <c r="M406" t="s">
        <v>1375</v>
      </c>
    </row>
    <row r="407" spans="6:13" ht="14.4" x14ac:dyDescent="0.3">
      <c r="F407"/>
      <c r="H407"/>
      <c r="I407"/>
      <c r="J407"/>
      <c r="L407" s="171" t="s">
        <v>1339</v>
      </c>
      <c r="M407" t="s">
        <v>1376</v>
      </c>
    </row>
    <row r="408" spans="6:13" ht="14.4" x14ac:dyDescent="0.3">
      <c r="F408"/>
      <c r="H408"/>
      <c r="I408"/>
      <c r="J408"/>
      <c r="L408" s="171" t="s">
        <v>1340</v>
      </c>
      <c r="M408" t="s">
        <v>1377</v>
      </c>
    </row>
    <row r="409" spans="6:13" ht="14.4" x14ac:dyDescent="0.3">
      <c r="F409"/>
      <c r="H409"/>
      <c r="I409"/>
      <c r="J409"/>
      <c r="L409" s="171" t="s">
        <v>1341</v>
      </c>
      <c r="M409" t="s">
        <v>1378</v>
      </c>
    </row>
    <row r="410" spans="6:13" ht="14.4" x14ac:dyDescent="0.3">
      <c r="F410"/>
      <c r="H410"/>
      <c r="I410"/>
      <c r="J410"/>
      <c r="L410" s="171" t="s">
        <v>1342</v>
      </c>
      <c r="M410" t="s">
        <v>1379</v>
      </c>
    </row>
    <row r="411" spans="6:13" ht="14.4" x14ac:dyDescent="0.3">
      <c r="F411"/>
      <c r="H411"/>
      <c r="I411"/>
      <c r="J411"/>
      <c r="L411" s="171" t="s">
        <v>1343</v>
      </c>
      <c r="M411" t="s">
        <v>1380</v>
      </c>
    </row>
    <row r="412" spans="6:13" ht="14.4" x14ac:dyDescent="0.3">
      <c r="F412"/>
      <c r="H412"/>
      <c r="I412"/>
      <c r="J412"/>
      <c r="L412" s="208">
        <v>10402</v>
      </c>
      <c r="M412" t="s">
        <v>1622</v>
      </c>
    </row>
    <row r="413" spans="6:13" ht="14.4" x14ac:dyDescent="0.3">
      <c r="F413"/>
      <c r="H413"/>
      <c r="I413"/>
      <c r="J413"/>
      <c r="L413" s="171" t="s">
        <v>1623</v>
      </c>
      <c r="M413" t="s">
        <v>1624</v>
      </c>
    </row>
    <row r="414" spans="6:13" ht="14.4" x14ac:dyDescent="0.3">
      <c r="F414"/>
      <c r="H414"/>
      <c r="I414"/>
      <c r="J414"/>
      <c r="L414" s="171" t="s">
        <v>1625</v>
      </c>
      <c r="M414" t="s">
        <v>1626</v>
      </c>
    </row>
    <row r="415" spans="6:13" ht="14.4" x14ac:dyDescent="0.3">
      <c r="F415"/>
      <c r="H415"/>
      <c r="I415"/>
      <c r="J415"/>
      <c r="L415" s="171" t="s">
        <v>1627</v>
      </c>
      <c r="M415" t="s">
        <v>1628</v>
      </c>
    </row>
    <row r="416" spans="6:13" ht="14.4" x14ac:dyDescent="0.3">
      <c r="F416"/>
      <c r="H416"/>
      <c r="I416"/>
      <c r="J416"/>
      <c r="L416" s="171" t="s">
        <v>1629</v>
      </c>
      <c r="M416" t="s">
        <v>1630</v>
      </c>
    </row>
    <row r="417" spans="6:13" ht="14.4" x14ac:dyDescent="0.3">
      <c r="F417"/>
      <c r="H417"/>
      <c r="I417"/>
      <c r="J417"/>
      <c r="L417" s="171" t="s">
        <v>1631</v>
      </c>
      <c r="M417" t="s">
        <v>1632</v>
      </c>
    </row>
    <row r="418" spans="6:13" ht="14.4" x14ac:dyDescent="0.3">
      <c r="F418"/>
      <c r="H418"/>
      <c r="I418"/>
      <c r="J418"/>
      <c r="L418" s="171" t="s">
        <v>1633</v>
      </c>
      <c r="M418" t="s">
        <v>1634</v>
      </c>
    </row>
    <row r="419" spans="6:13" ht="14.4" x14ac:dyDescent="0.3">
      <c r="F419"/>
      <c r="H419"/>
      <c r="I419"/>
      <c r="J419"/>
      <c r="L419" s="171" t="s">
        <v>1635</v>
      </c>
      <c r="M419" t="s">
        <v>1636</v>
      </c>
    </row>
    <row r="420" spans="6:13" ht="14.4" x14ac:dyDescent="0.3">
      <c r="F420"/>
      <c r="H420"/>
      <c r="I420"/>
      <c r="J420"/>
      <c r="L420" s="208">
        <v>10430</v>
      </c>
      <c r="M420" t="s">
        <v>1637</v>
      </c>
    </row>
    <row r="421" spans="6:13" ht="14.4" x14ac:dyDescent="0.3">
      <c r="F421"/>
      <c r="H421"/>
      <c r="I421"/>
      <c r="J421"/>
      <c r="L421" s="171" t="s">
        <v>1638</v>
      </c>
      <c r="M421" t="s">
        <v>1639</v>
      </c>
    </row>
    <row r="422" spans="6:13" ht="14.4" x14ac:dyDescent="0.3">
      <c r="F422"/>
      <c r="H422"/>
      <c r="I422"/>
      <c r="J422"/>
      <c r="L422" s="171" t="s">
        <v>1640</v>
      </c>
      <c r="M422" t="s">
        <v>1641</v>
      </c>
    </row>
    <row r="423" spans="6:13" ht="14.4" x14ac:dyDescent="0.3">
      <c r="F423"/>
      <c r="H423"/>
      <c r="I423"/>
      <c r="J423"/>
      <c r="L423" s="171" t="s">
        <v>1642</v>
      </c>
      <c r="M423" t="s">
        <v>1643</v>
      </c>
    </row>
    <row r="424" spans="6:13" ht="14.4" x14ac:dyDescent="0.3">
      <c r="F424"/>
      <c r="H424"/>
      <c r="I424"/>
      <c r="J424"/>
      <c r="L424" s="171" t="s">
        <v>1644</v>
      </c>
      <c r="M424" t="s">
        <v>1645</v>
      </c>
    </row>
    <row r="425" spans="6:13" ht="14.4" x14ac:dyDescent="0.3">
      <c r="F425"/>
      <c r="H425"/>
      <c r="I425"/>
      <c r="J425"/>
      <c r="L425" s="171" t="s">
        <v>1646</v>
      </c>
      <c r="M425" t="s">
        <v>1647</v>
      </c>
    </row>
    <row r="426" spans="6:13" ht="14.4" x14ac:dyDescent="0.3">
      <c r="F426"/>
      <c r="H426"/>
      <c r="I426"/>
      <c r="J426"/>
      <c r="L426" s="171" t="s">
        <v>1648</v>
      </c>
      <c r="M426" t="s">
        <v>1649</v>
      </c>
    </row>
    <row r="427" spans="6:13" ht="14.4" x14ac:dyDescent="0.3">
      <c r="F427"/>
      <c r="H427"/>
      <c r="I427"/>
      <c r="J427"/>
      <c r="L427" s="171" t="s">
        <v>1650</v>
      </c>
      <c r="M427" t="s">
        <v>1651</v>
      </c>
    </row>
    <row r="428" spans="6:13" ht="14.4" x14ac:dyDescent="0.3">
      <c r="F428"/>
      <c r="H428"/>
      <c r="I428"/>
      <c r="J428"/>
      <c r="L428" s="208">
        <v>10192</v>
      </c>
      <c r="M428" t="s">
        <v>972</v>
      </c>
    </row>
    <row r="429" spans="6:13" ht="14.4" x14ac:dyDescent="0.3">
      <c r="F429"/>
      <c r="H429"/>
      <c r="I429"/>
      <c r="J429"/>
      <c r="L429" s="208">
        <v>10193</v>
      </c>
      <c r="M429" t="s">
        <v>973</v>
      </c>
    </row>
    <row r="430" spans="6:13" ht="14.4" x14ac:dyDescent="0.3">
      <c r="F430"/>
      <c r="H430"/>
      <c r="I430"/>
      <c r="J430"/>
      <c r="L430" s="208">
        <v>10194</v>
      </c>
      <c r="M430" t="s">
        <v>974</v>
      </c>
    </row>
    <row r="431" spans="6:13" ht="14.4" x14ac:dyDescent="0.3">
      <c r="F431"/>
      <c r="H431"/>
      <c r="I431"/>
      <c r="J431"/>
      <c r="L431" s="208">
        <v>10195</v>
      </c>
      <c r="M431" t="s">
        <v>975</v>
      </c>
    </row>
    <row r="432" spans="6:13" ht="14.4" x14ac:dyDescent="0.3">
      <c r="F432"/>
      <c r="H432"/>
      <c r="I432"/>
      <c r="J432"/>
      <c r="L432" s="208">
        <v>10196</v>
      </c>
      <c r="M432" t="s">
        <v>976</v>
      </c>
    </row>
    <row r="433" spans="6:13" ht="14.4" x14ac:dyDescent="0.3">
      <c r="F433"/>
      <c r="H433"/>
      <c r="I433"/>
      <c r="J433"/>
      <c r="L433" s="208">
        <v>10197</v>
      </c>
      <c r="M433" t="s">
        <v>977</v>
      </c>
    </row>
    <row r="434" spans="6:13" ht="14.4" x14ac:dyDescent="0.3">
      <c r="F434"/>
      <c r="H434"/>
      <c r="I434"/>
      <c r="J434"/>
      <c r="L434" s="208">
        <v>10199</v>
      </c>
      <c r="M434" t="s">
        <v>978</v>
      </c>
    </row>
    <row r="435" spans="6:13" ht="14.4" x14ac:dyDescent="0.3">
      <c r="F435"/>
      <c r="H435"/>
      <c r="I435"/>
      <c r="J435"/>
      <c r="L435" s="208">
        <v>10200</v>
      </c>
      <c r="M435" t="s">
        <v>979</v>
      </c>
    </row>
    <row r="436" spans="6:13" ht="14.4" x14ac:dyDescent="0.3">
      <c r="F436"/>
      <c r="H436"/>
      <c r="I436"/>
      <c r="J436"/>
      <c r="L436" s="208">
        <v>10201</v>
      </c>
      <c r="M436" t="s">
        <v>980</v>
      </c>
    </row>
    <row r="437" spans="6:13" ht="14.4" x14ac:dyDescent="0.3">
      <c r="F437"/>
      <c r="H437"/>
      <c r="I437"/>
      <c r="J437"/>
      <c r="L437" s="208">
        <v>10202</v>
      </c>
      <c r="M437" t="s">
        <v>981</v>
      </c>
    </row>
    <row r="438" spans="6:13" ht="14.4" x14ac:dyDescent="0.3">
      <c r="F438"/>
      <c r="H438"/>
      <c r="I438"/>
      <c r="J438"/>
      <c r="L438" s="208">
        <v>10203</v>
      </c>
      <c r="M438" t="s">
        <v>982</v>
      </c>
    </row>
    <row r="439" spans="6:13" ht="14.4" x14ac:dyDescent="0.3">
      <c r="F439"/>
      <c r="H439"/>
      <c r="I439"/>
      <c r="J439"/>
      <c r="L439" s="208">
        <v>10204</v>
      </c>
      <c r="M439" t="s">
        <v>983</v>
      </c>
    </row>
    <row r="440" spans="6:13" ht="14.4" x14ac:dyDescent="0.3">
      <c r="F440"/>
      <c r="H440"/>
      <c r="I440"/>
      <c r="J440"/>
      <c r="L440" s="208">
        <v>10205</v>
      </c>
      <c r="M440" t="s">
        <v>984</v>
      </c>
    </row>
    <row r="441" spans="6:13" ht="14.4" x14ac:dyDescent="0.3">
      <c r="F441"/>
      <c r="H441"/>
      <c r="I441"/>
      <c r="J441"/>
      <c r="L441" s="208">
        <v>10206</v>
      </c>
      <c r="M441" t="s">
        <v>985</v>
      </c>
    </row>
    <row r="442" spans="6:13" ht="14.4" x14ac:dyDescent="0.3">
      <c r="F442"/>
      <c r="H442"/>
      <c r="I442"/>
      <c r="J442"/>
      <c r="L442" s="208">
        <v>10207</v>
      </c>
      <c r="M442" t="s">
        <v>986</v>
      </c>
    </row>
    <row r="443" spans="6:13" ht="14.4" x14ac:dyDescent="0.3">
      <c r="F443"/>
      <c r="H443"/>
      <c r="I443"/>
      <c r="J443"/>
      <c r="L443" s="208">
        <v>10208</v>
      </c>
      <c r="M443" t="s">
        <v>987</v>
      </c>
    </row>
    <row r="444" spans="6:13" ht="14.4" x14ac:dyDescent="0.3">
      <c r="F444"/>
      <c r="H444"/>
      <c r="I444"/>
      <c r="J444"/>
      <c r="L444" s="208">
        <v>10209</v>
      </c>
      <c r="M444" t="s">
        <v>988</v>
      </c>
    </row>
    <row r="445" spans="6:13" ht="14.4" x14ac:dyDescent="0.3">
      <c r="F445"/>
      <c r="H445"/>
      <c r="I445"/>
      <c r="J445"/>
      <c r="L445" s="208">
        <v>10210</v>
      </c>
      <c r="M445" t="s">
        <v>989</v>
      </c>
    </row>
    <row r="446" spans="6:13" ht="14.4" x14ac:dyDescent="0.3">
      <c r="F446"/>
      <c r="H446"/>
      <c r="I446"/>
      <c r="J446"/>
      <c r="L446" s="208">
        <v>10211</v>
      </c>
      <c r="M446" t="s">
        <v>990</v>
      </c>
    </row>
    <row r="447" spans="6:13" ht="14.4" x14ac:dyDescent="0.3">
      <c r="F447"/>
      <c r="H447"/>
      <c r="I447"/>
      <c r="J447"/>
      <c r="L447" s="208">
        <v>10213</v>
      </c>
      <c r="M447" t="s">
        <v>1004</v>
      </c>
    </row>
    <row r="448" spans="6:13" ht="14.4" x14ac:dyDescent="0.3">
      <c r="F448"/>
      <c r="H448"/>
      <c r="I448"/>
      <c r="J448"/>
      <c r="L448" s="208">
        <v>10214</v>
      </c>
      <c r="M448" t="s">
        <v>1005</v>
      </c>
    </row>
    <row r="449" spans="6:13" ht="14.4" x14ac:dyDescent="0.3">
      <c r="F449"/>
      <c r="H449"/>
      <c r="I449"/>
      <c r="J449"/>
      <c r="L449" s="171" t="s">
        <v>1210</v>
      </c>
      <c r="M449" t="s">
        <v>1211</v>
      </c>
    </row>
    <row r="450" spans="6:13" ht="14.4" x14ac:dyDescent="0.3">
      <c r="F450"/>
      <c r="H450"/>
      <c r="I450"/>
      <c r="J450"/>
      <c r="L450" s="171" t="s">
        <v>1212</v>
      </c>
      <c r="M450" t="s">
        <v>1213</v>
      </c>
    </row>
    <row r="451" spans="6:13" ht="14.4" x14ac:dyDescent="0.3">
      <c r="F451"/>
      <c r="H451"/>
      <c r="I451"/>
      <c r="J451"/>
      <c r="L451" s="171" t="s">
        <v>1214</v>
      </c>
      <c r="M451" t="s">
        <v>1215</v>
      </c>
    </row>
    <row r="452" spans="6:13" ht="14.4" x14ac:dyDescent="0.3">
      <c r="F452"/>
      <c r="H452"/>
      <c r="I452"/>
      <c r="J452"/>
      <c r="L452" s="208">
        <v>10215</v>
      </c>
      <c r="M452" t="s">
        <v>1006</v>
      </c>
    </row>
    <row r="453" spans="6:13" ht="14.4" x14ac:dyDescent="0.3">
      <c r="F453"/>
      <c r="H453"/>
      <c r="I453"/>
      <c r="J453"/>
      <c r="L453" s="208">
        <v>10216</v>
      </c>
      <c r="M453" t="s">
        <v>1216</v>
      </c>
    </row>
    <row r="454" spans="6:13" ht="14.4" x14ac:dyDescent="0.3">
      <c r="F454"/>
      <c r="H454"/>
      <c r="I454"/>
      <c r="J454"/>
      <c r="L454" s="208">
        <v>10217</v>
      </c>
      <c r="M454" t="s">
        <v>1217</v>
      </c>
    </row>
    <row r="455" spans="6:13" ht="14.4" x14ac:dyDescent="0.3">
      <c r="F455"/>
      <c r="H455"/>
      <c r="I455"/>
      <c r="J455"/>
      <c r="L455" s="208">
        <v>10218</v>
      </c>
      <c r="M455" t="s">
        <v>1218</v>
      </c>
    </row>
    <row r="456" spans="6:13" ht="14.4" x14ac:dyDescent="0.3">
      <c r="F456"/>
      <c r="H456"/>
      <c r="I456"/>
      <c r="J456"/>
      <c r="L456" s="208">
        <v>10219</v>
      </c>
      <c r="M456" t="s">
        <v>1493</v>
      </c>
    </row>
    <row r="457" spans="6:13" ht="14.4" x14ac:dyDescent="0.3">
      <c r="F457"/>
      <c r="H457"/>
      <c r="I457"/>
      <c r="J457"/>
      <c r="L457" s="208">
        <v>10221</v>
      </c>
      <c r="M457" t="s">
        <v>1219</v>
      </c>
    </row>
    <row r="458" spans="6:13" ht="14.4" x14ac:dyDescent="0.3">
      <c r="F458"/>
      <c r="H458"/>
      <c r="I458"/>
      <c r="J458"/>
      <c r="L458" s="208">
        <v>10222</v>
      </c>
      <c r="M458" t="s">
        <v>1381</v>
      </c>
    </row>
    <row r="459" spans="6:13" ht="14.4" x14ac:dyDescent="0.3">
      <c r="F459"/>
      <c r="H459"/>
      <c r="I459"/>
      <c r="J459"/>
      <c r="L459" s="208">
        <v>10223</v>
      </c>
      <c r="M459" t="s">
        <v>1382</v>
      </c>
    </row>
    <row r="460" spans="6:13" ht="14.4" x14ac:dyDescent="0.3">
      <c r="F460"/>
      <c r="H460"/>
      <c r="I460"/>
      <c r="J460"/>
      <c r="L460" s="208">
        <v>10224</v>
      </c>
      <c r="M460" t="s">
        <v>1220</v>
      </c>
    </row>
    <row r="461" spans="6:13" ht="14.4" x14ac:dyDescent="0.3">
      <c r="F461"/>
      <c r="H461"/>
      <c r="I461"/>
      <c r="J461"/>
      <c r="L461" s="208">
        <v>10225</v>
      </c>
      <c r="M461" t="s">
        <v>1221</v>
      </c>
    </row>
    <row r="462" spans="6:13" ht="14.4" x14ac:dyDescent="0.3">
      <c r="F462"/>
      <c r="H462"/>
      <c r="I462"/>
      <c r="J462"/>
      <c r="L462" s="208">
        <v>10226</v>
      </c>
      <c r="M462" t="s">
        <v>1222</v>
      </c>
    </row>
    <row r="463" spans="6:13" ht="14.4" x14ac:dyDescent="0.3">
      <c r="F463"/>
      <c r="H463"/>
      <c r="I463"/>
      <c r="J463"/>
      <c r="L463" s="208">
        <v>10227</v>
      </c>
      <c r="M463" t="s">
        <v>1223</v>
      </c>
    </row>
    <row r="464" spans="6:13" ht="14.4" x14ac:dyDescent="0.3">
      <c r="F464"/>
      <c r="H464"/>
      <c r="I464"/>
      <c r="J464"/>
      <c r="L464" s="208">
        <v>10228</v>
      </c>
      <c r="M464" t="s">
        <v>1224</v>
      </c>
    </row>
    <row r="465" spans="6:13" ht="14.4" x14ac:dyDescent="0.3">
      <c r="F465"/>
      <c r="H465"/>
      <c r="I465"/>
      <c r="J465"/>
      <c r="L465" s="208">
        <v>10229</v>
      </c>
      <c r="M465" t="s">
        <v>1225</v>
      </c>
    </row>
    <row r="466" spans="6:13" ht="14.4" x14ac:dyDescent="0.3">
      <c r="F466"/>
      <c r="H466"/>
      <c r="I466"/>
      <c r="J466"/>
      <c r="L466" s="208">
        <v>10230</v>
      </c>
      <c r="M466" t="s">
        <v>1226</v>
      </c>
    </row>
    <row r="467" spans="6:13" ht="14.4" x14ac:dyDescent="0.3">
      <c r="F467"/>
      <c r="H467"/>
      <c r="I467"/>
      <c r="J467"/>
      <c r="L467" s="208">
        <v>10231</v>
      </c>
      <c r="M467" t="s">
        <v>1227</v>
      </c>
    </row>
    <row r="468" spans="6:13" ht="14.4" x14ac:dyDescent="0.3">
      <c r="F468"/>
      <c r="H468"/>
      <c r="I468"/>
      <c r="J468"/>
      <c r="L468" s="208">
        <v>10232</v>
      </c>
      <c r="M468" t="s">
        <v>1228</v>
      </c>
    </row>
    <row r="469" spans="6:13" ht="14.4" x14ac:dyDescent="0.3">
      <c r="F469"/>
      <c r="H469"/>
      <c r="I469"/>
      <c r="J469"/>
      <c r="L469" s="208">
        <v>10233</v>
      </c>
      <c r="M469" t="s">
        <v>1229</v>
      </c>
    </row>
    <row r="470" spans="6:13" ht="14.4" x14ac:dyDescent="0.3">
      <c r="F470"/>
      <c r="H470"/>
      <c r="I470"/>
      <c r="J470"/>
      <c r="L470" s="208">
        <v>10234</v>
      </c>
      <c r="M470" t="s">
        <v>1230</v>
      </c>
    </row>
    <row r="471" spans="6:13" ht="14.4" x14ac:dyDescent="0.3">
      <c r="F471"/>
      <c r="H471"/>
      <c r="I471"/>
      <c r="J471"/>
      <c r="L471" s="208">
        <v>10235</v>
      </c>
      <c r="M471" t="s">
        <v>1231</v>
      </c>
    </row>
    <row r="472" spans="6:13" ht="14.4" x14ac:dyDescent="0.3">
      <c r="F472"/>
      <c r="H472"/>
      <c r="I472"/>
      <c r="J472"/>
      <c r="L472" s="208">
        <v>10236</v>
      </c>
      <c r="M472" t="s">
        <v>1232</v>
      </c>
    </row>
    <row r="473" spans="6:13" ht="14.4" x14ac:dyDescent="0.3">
      <c r="F473"/>
      <c r="H473"/>
      <c r="I473"/>
      <c r="J473"/>
      <c r="L473" s="208">
        <v>10237</v>
      </c>
      <c r="M473" t="s">
        <v>1233</v>
      </c>
    </row>
    <row r="474" spans="6:13" ht="14.4" x14ac:dyDescent="0.3">
      <c r="F474"/>
      <c r="H474"/>
      <c r="I474"/>
      <c r="J474"/>
      <c r="L474" s="208">
        <v>10238</v>
      </c>
      <c r="M474" t="s">
        <v>1234</v>
      </c>
    </row>
    <row r="475" spans="6:13" ht="14.4" x14ac:dyDescent="0.3">
      <c r="F475"/>
      <c r="H475"/>
      <c r="I475"/>
      <c r="J475"/>
      <c r="L475" s="208">
        <v>10240</v>
      </c>
      <c r="M475" t="s">
        <v>1235</v>
      </c>
    </row>
    <row r="476" spans="6:13" ht="14.4" x14ac:dyDescent="0.3">
      <c r="F476"/>
      <c r="H476"/>
      <c r="I476"/>
      <c r="J476"/>
      <c r="L476" s="208">
        <v>10241</v>
      </c>
      <c r="M476" t="s">
        <v>1236</v>
      </c>
    </row>
    <row r="477" spans="6:13" ht="14.4" x14ac:dyDescent="0.3">
      <c r="F477"/>
      <c r="H477"/>
      <c r="I477"/>
      <c r="J477"/>
      <c r="L477" s="208">
        <v>10242</v>
      </c>
      <c r="M477" t="s">
        <v>1237</v>
      </c>
    </row>
    <row r="478" spans="6:13" ht="14.4" x14ac:dyDescent="0.3">
      <c r="F478"/>
      <c r="H478"/>
      <c r="I478"/>
      <c r="J478"/>
      <c r="L478" s="208">
        <v>10243</v>
      </c>
      <c r="M478" t="s">
        <v>1238</v>
      </c>
    </row>
    <row r="479" spans="6:13" ht="14.4" x14ac:dyDescent="0.3">
      <c r="F479"/>
      <c r="H479"/>
      <c r="I479"/>
      <c r="J479"/>
      <c r="L479" s="208">
        <v>10244</v>
      </c>
      <c r="M479" t="s">
        <v>1239</v>
      </c>
    </row>
    <row r="480" spans="6:13" ht="14.4" x14ac:dyDescent="0.3">
      <c r="F480"/>
      <c r="H480"/>
      <c r="I480"/>
      <c r="J480"/>
      <c r="L480" s="208">
        <v>10245</v>
      </c>
      <c r="M480" t="s">
        <v>1240</v>
      </c>
    </row>
    <row r="481" spans="6:13" ht="14.4" x14ac:dyDescent="0.3">
      <c r="F481"/>
      <c r="H481"/>
      <c r="I481"/>
      <c r="J481"/>
      <c r="L481" s="208">
        <v>10246</v>
      </c>
      <c r="M481" t="s">
        <v>1241</v>
      </c>
    </row>
    <row r="482" spans="6:13" ht="14.4" x14ac:dyDescent="0.3">
      <c r="F482"/>
      <c r="H482"/>
      <c r="I482"/>
      <c r="J482"/>
      <c r="L482" s="208">
        <v>10248</v>
      </c>
      <c r="M482" t="s">
        <v>1242</v>
      </c>
    </row>
    <row r="483" spans="6:13" ht="14.4" x14ac:dyDescent="0.3">
      <c r="F483"/>
      <c r="H483"/>
      <c r="I483"/>
      <c r="J483"/>
      <c r="L483" s="208">
        <v>10249</v>
      </c>
      <c r="M483" t="s">
        <v>1383</v>
      </c>
    </row>
    <row r="484" spans="6:13" ht="14.4" x14ac:dyDescent="0.3">
      <c r="F484"/>
      <c r="H484"/>
      <c r="I484"/>
      <c r="J484"/>
      <c r="L484" s="208">
        <v>10250</v>
      </c>
      <c r="M484" t="s">
        <v>1243</v>
      </c>
    </row>
    <row r="485" spans="6:13" ht="14.4" x14ac:dyDescent="0.3">
      <c r="F485"/>
      <c r="H485"/>
      <c r="I485"/>
      <c r="J485"/>
      <c r="L485" s="208">
        <v>10251</v>
      </c>
      <c r="M485" t="s">
        <v>1244</v>
      </c>
    </row>
    <row r="486" spans="6:13" ht="14.4" x14ac:dyDescent="0.3">
      <c r="F486"/>
      <c r="H486"/>
      <c r="I486"/>
      <c r="J486"/>
      <c r="L486" s="208">
        <v>10252</v>
      </c>
      <c r="M486" t="s">
        <v>1245</v>
      </c>
    </row>
    <row r="487" spans="6:13" ht="14.4" x14ac:dyDescent="0.3">
      <c r="F487"/>
      <c r="H487"/>
      <c r="I487"/>
      <c r="J487"/>
      <c r="L487" s="208">
        <v>10253</v>
      </c>
      <c r="M487" t="s">
        <v>1246</v>
      </c>
    </row>
    <row r="488" spans="6:13" ht="14.4" x14ac:dyDescent="0.3">
      <c r="F488"/>
      <c r="H488"/>
      <c r="I488"/>
      <c r="J488"/>
      <c r="L488" s="208">
        <v>10254</v>
      </c>
      <c r="M488" t="s">
        <v>1247</v>
      </c>
    </row>
    <row r="489" spans="6:13" ht="14.4" x14ac:dyDescent="0.3">
      <c r="F489"/>
      <c r="H489"/>
      <c r="I489"/>
      <c r="J489"/>
      <c r="L489" s="208">
        <v>10255</v>
      </c>
      <c r="M489" t="s">
        <v>1248</v>
      </c>
    </row>
    <row r="490" spans="6:13" ht="14.4" x14ac:dyDescent="0.3">
      <c r="F490"/>
      <c r="H490"/>
      <c r="I490"/>
      <c r="J490"/>
      <c r="L490" s="208">
        <v>10256</v>
      </c>
      <c r="M490" t="s">
        <v>1249</v>
      </c>
    </row>
    <row r="491" spans="6:13" ht="14.4" x14ac:dyDescent="0.3">
      <c r="F491"/>
      <c r="H491"/>
      <c r="I491"/>
      <c r="J491"/>
      <c r="L491" s="208">
        <v>10257</v>
      </c>
      <c r="M491" t="s">
        <v>1250</v>
      </c>
    </row>
    <row r="492" spans="6:13" ht="14.4" x14ac:dyDescent="0.3">
      <c r="F492"/>
      <c r="H492"/>
      <c r="I492"/>
      <c r="J492"/>
      <c r="L492" s="208">
        <v>10258</v>
      </c>
      <c r="M492" t="s">
        <v>1251</v>
      </c>
    </row>
    <row r="493" spans="6:13" ht="14.4" x14ac:dyDescent="0.3">
      <c r="F493"/>
      <c r="H493"/>
      <c r="I493"/>
      <c r="J493"/>
      <c r="L493" s="208">
        <v>10259</v>
      </c>
      <c r="M493" t="s">
        <v>1252</v>
      </c>
    </row>
    <row r="494" spans="6:13" ht="14.4" x14ac:dyDescent="0.3">
      <c r="F494"/>
      <c r="H494"/>
      <c r="I494"/>
      <c r="J494"/>
      <c r="L494" s="208">
        <v>10260</v>
      </c>
      <c r="M494" t="s">
        <v>1253</v>
      </c>
    </row>
    <row r="495" spans="6:13" ht="14.4" x14ac:dyDescent="0.3">
      <c r="F495"/>
      <c r="H495"/>
      <c r="I495"/>
      <c r="J495"/>
      <c r="L495" s="208">
        <v>10262</v>
      </c>
      <c r="M495" t="s">
        <v>1254</v>
      </c>
    </row>
    <row r="496" spans="6:13" ht="14.4" x14ac:dyDescent="0.3">
      <c r="F496"/>
      <c r="H496"/>
      <c r="I496"/>
      <c r="J496"/>
      <c r="L496" s="208">
        <v>10263</v>
      </c>
      <c r="M496" t="s">
        <v>1255</v>
      </c>
    </row>
    <row r="497" spans="6:13" ht="14.4" x14ac:dyDescent="0.3">
      <c r="F497"/>
      <c r="H497"/>
      <c r="I497"/>
      <c r="J497"/>
      <c r="L497" s="208">
        <v>10264</v>
      </c>
      <c r="M497" t="s">
        <v>1256</v>
      </c>
    </row>
    <row r="498" spans="6:13" ht="14.4" x14ac:dyDescent="0.3">
      <c r="F498"/>
      <c r="H498"/>
      <c r="I498"/>
      <c r="J498"/>
      <c r="L498" s="208">
        <v>10265</v>
      </c>
      <c r="M498" t="s">
        <v>1257</v>
      </c>
    </row>
    <row r="499" spans="6:13" ht="14.4" x14ac:dyDescent="0.3">
      <c r="F499"/>
      <c r="H499"/>
      <c r="I499"/>
      <c r="J499"/>
      <c r="L499" s="208">
        <v>10267</v>
      </c>
      <c r="M499" t="s">
        <v>1258</v>
      </c>
    </row>
    <row r="500" spans="6:13" ht="14.4" x14ac:dyDescent="0.3">
      <c r="F500"/>
      <c r="H500"/>
      <c r="I500"/>
      <c r="J500"/>
      <c r="L500" s="208">
        <v>10268</v>
      </c>
      <c r="M500" t="s">
        <v>1259</v>
      </c>
    </row>
    <row r="501" spans="6:13" ht="14.4" x14ac:dyDescent="0.3">
      <c r="F501"/>
      <c r="H501"/>
      <c r="I501"/>
      <c r="J501"/>
      <c r="L501" s="208">
        <v>10269</v>
      </c>
      <c r="M501" t="s">
        <v>1260</v>
      </c>
    </row>
    <row r="502" spans="6:13" ht="14.4" x14ac:dyDescent="0.3">
      <c r="F502"/>
      <c r="H502"/>
      <c r="I502"/>
      <c r="J502"/>
      <c r="L502" s="208">
        <v>10270</v>
      </c>
      <c r="M502" t="s">
        <v>1261</v>
      </c>
    </row>
    <row r="503" spans="6:13" ht="14.4" x14ac:dyDescent="0.3">
      <c r="F503"/>
      <c r="H503"/>
      <c r="I503"/>
      <c r="J503"/>
      <c r="L503" s="208">
        <v>10271</v>
      </c>
      <c r="M503" t="s">
        <v>1262</v>
      </c>
    </row>
    <row r="504" spans="6:13" ht="14.4" x14ac:dyDescent="0.3">
      <c r="F504"/>
      <c r="H504"/>
      <c r="I504"/>
      <c r="J504"/>
      <c r="L504" s="208">
        <v>10272</v>
      </c>
      <c r="M504" t="s">
        <v>1263</v>
      </c>
    </row>
    <row r="505" spans="6:13" ht="14.4" x14ac:dyDescent="0.3">
      <c r="F505"/>
      <c r="H505"/>
      <c r="I505"/>
      <c r="J505"/>
      <c r="L505" s="208">
        <v>10273</v>
      </c>
      <c r="M505" t="s">
        <v>1264</v>
      </c>
    </row>
    <row r="506" spans="6:13" ht="14.4" x14ac:dyDescent="0.3">
      <c r="F506"/>
      <c r="H506"/>
      <c r="I506"/>
      <c r="J506"/>
      <c r="L506" s="208">
        <v>10274</v>
      </c>
      <c r="M506" t="s">
        <v>1265</v>
      </c>
    </row>
    <row r="507" spans="6:13" ht="14.4" x14ac:dyDescent="0.3">
      <c r="F507"/>
      <c r="H507"/>
      <c r="I507"/>
      <c r="J507"/>
      <c r="L507" s="208">
        <v>10275</v>
      </c>
      <c r="M507" t="s">
        <v>1266</v>
      </c>
    </row>
    <row r="508" spans="6:13" ht="14.4" x14ac:dyDescent="0.3">
      <c r="F508"/>
      <c r="H508"/>
      <c r="I508"/>
      <c r="J508"/>
      <c r="L508" s="208">
        <v>10277</v>
      </c>
      <c r="M508" t="s">
        <v>1267</v>
      </c>
    </row>
    <row r="509" spans="6:13" ht="14.4" x14ac:dyDescent="0.3">
      <c r="F509"/>
      <c r="H509"/>
      <c r="I509"/>
      <c r="J509"/>
      <c r="L509" s="208">
        <v>10278</v>
      </c>
      <c r="M509" t="s">
        <v>1268</v>
      </c>
    </row>
    <row r="510" spans="6:13" ht="14.4" x14ac:dyDescent="0.3">
      <c r="F510"/>
      <c r="H510"/>
      <c r="I510"/>
      <c r="J510"/>
      <c r="L510" s="208">
        <v>10279</v>
      </c>
      <c r="M510" t="s">
        <v>1269</v>
      </c>
    </row>
    <row r="511" spans="6:13" ht="14.4" x14ac:dyDescent="0.3">
      <c r="F511"/>
      <c r="H511"/>
      <c r="I511"/>
      <c r="J511"/>
      <c r="L511" s="208">
        <v>10280</v>
      </c>
      <c r="M511" t="s">
        <v>1270</v>
      </c>
    </row>
    <row r="512" spans="6:13" ht="14.4" x14ac:dyDescent="0.3">
      <c r="F512"/>
      <c r="H512"/>
      <c r="I512"/>
      <c r="J512"/>
      <c r="L512" s="208">
        <v>10282</v>
      </c>
      <c r="M512" t="s">
        <v>1272</v>
      </c>
    </row>
    <row r="513" spans="6:13" ht="14.4" x14ac:dyDescent="0.3">
      <c r="F513"/>
      <c r="H513"/>
      <c r="I513"/>
      <c r="J513"/>
      <c r="L513" s="208">
        <v>10283</v>
      </c>
      <c r="M513" t="s">
        <v>1273</v>
      </c>
    </row>
    <row r="514" spans="6:13" ht="14.4" x14ac:dyDescent="0.3">
      <c r="F514"/>
      <c r="H514"/>
      <c r="I514"/>
      <c r="J514"/>
      <c r="L514" s="208">
        <v>10284</v>
      </c>
      <c r="M514" t="s">
        <v>1274</v>
      </c>
    </row>
    <row r="515" spans="6:13" ht="14.4" x14ac:dyDescent="0.3">
      <c r="F515"/>
      <c r="H515"/>
      <c r="I515"/>
      <c r="J515"/>
      <c r="L515" s="208">
        <v>10285</v>
      </c>
      <c r="M515" t="s">
        <v>1275</v>
      </c>
    </row>
    <row r="516" spans="6:13" ht="14.4" x14ac:dyDescent="0.3">
      <c r="F516"/>
      <c r="H516"/>
      <c r="I516"/>
      <c r="J516"/>
      <c r="L516" s="208">
        <v>10286</v>
      </c>
      <c r="M516" t="s">
        <v>1276</v>
      </c>
    </row>
    <row r="517" spans="6:13" ht="14.4" x14ac:dyDescent="0.3">
      <c r="F517"/>
      <c r="H517"/>
      <c r="I517"/>
      <c r="J517"/>
      <c r="L517" s="208">
        <v>10287</v>
      </c>
      <c r="M517" t="s">
        <v>1277</v>
      </c>
    </row>
    <row r="518" spans="6:13" ht="14.4" x14ac:dyDescent="0.3">
      <c r="F518"/>
      <c r="H518"/>
      <c r="I518"/>
      <c r="J518"/>
      <c r="L518" s="208">
        <v>10288</v>
      </c>
      <c r="M518" t="s">
        <v>1278</v>
      </c>
    </row>
    <row r="519" spans="6:13" ht="14.4" x14ac:dyDescent="0.3">
      <c r="F519"/>
      <c r="H519"/>
      <c r="I519"/>
      <c r="J519"/>
      <c r="L519" s="208">
        <v>10289</v>
      </c>
      <c r="M519" t="s">
        <v>1279</v>
      </c>
    </row>
    <row r="520" spans="6:13" ht="14.4" x14ac:dyDescent="0.3">
      <c r="F520"/>
      <c r="H520"/>
      <c r="I520"/>
      <c r="J520"/>
      <c r="L520" s="208">
        <v>10290</v>
      </c>
      <c r="M520" t="s">
        <v>1384</v>
      </c>
    </row>
    <row r="521" spans="6:13" ht="14.4" x14ac:dyDescent="0.3">
      <c r="F521"/>
      <c r="H521"/>
      <c r="I521"/>
      <c r="J521"/>
      <c r="L521" s="208">
        <v>10293</v>
      </c>
      <c r="M521" t="s">
        <v>1385</v>
      </c>
    </row>
    <row r="522" spans="6:13" ht="14.4" x14ac:dyDescent="0.3">
      <c r="F522"/>
      <c r="H522"/>
      <c r="I522"/>
      <c r="J522"/>
      <c r="L522" s="208">
        <v>10294</v>
      </c>
      <c r="M522" t="s">
        <v>1386</v>
      </c>
    </row>
    <row r="523" spans="6:13" ht="14.4" x14ac:dyDescent="0.3">
      <c r="F523"/>
      <c r="H523"/>
      <c r="I523"/>
      <c r="J523"/>
      <c r="L523" s="208">
        <v>10295</v>
      </c>
      <c r="M523" t="s">
        <v>1387</v>
      </c>
    </row>
    <row r="524" spans="6:13" ht="14.4" x14ac:dyDescent="0.3">
      <c r="F524"/>
      <c r="H524"/>
      <c r="I524"/>
      <c r="J524"/>
      <c r="L524" s="208">
        <v>10296</v>
      </c>
      <c r="M524" t="s">
        <v>1388</v>
      </c>
    </row>
    <row r="525" spans="6:13" ht="14.4" x14ac:dyDescent="0.3">
      <c r="F525"/>
      <c r="H525"/>
      <c r="I525"/>
      <c r="J525"/>
      <c r="L525" s="208">
        <v>10297</v>
      </c>
      <c r="M525" t="s">
        <v>1389</v>
      </c>
    </row>
    <row r="526" spans="6:13" ht="14.4" x14ac:dyDescent="0.3">
      <c r="F526"/>
      <c r="H526"/>
      <c r="I526"/>
      <c r="J526"/>
      <c r="L526" s="208">
        <v>10298</v>
      </c>
      <c r="M526" t="s">
        <v>1390</v>
      </c>
    </row>
    <row r="527" spans="6:13" ht="14.4" x14ac:dyDescent="0.3">
      <c r="F527"/>
      <c r="H527"/>
      <c r="I527"/>
      <c r="J527"/>
      <c r="L527" s="208">
        <v>10299</v>
      </c>
      <c r="M527" t="s">
        <v>1391</v>
      </c>
    </row>
    <row r="528" spans="6:13" ht="14.4" x14ac:dyDescent="0.3">
      <c r="F528"/>
      <c r="H528"/>
      <c r="I528"/>
      <c r="J528"/>
      <c r="L528" s="208">
        <v>10300</v>
      </c>
      <c r="M528" t="s">
        <v>1392</v>
      </c>
    </row>
    <row r="529" spans="6:13" ht="14.4" x14ac:dyDescent="0.3">
      <c r="F529"/>
      <c r="H529"/>
      <c r="I529"/>
      <c r="J529"/>
      <c r="L529" s="208">
        <v>10301</v>
      </c>
      <c r="M529" t="s">
        <v>1393</v>
      </c>
    </row>
    <row r="530" spans="6:13" ht="14.4" x14ac:dyDescent="0.3">
      <c r="F530"/>
      <c r="H530"/>
      <c r="I530"/>
      <c r="J530"/>
      <c r="L530" s="208">
        <v>10302</v>
      </c>
      <c r="M530" t="s">
        <v>1652</v>
      </c>
    </row>
    <row r="531" spans="6:13" ht="14.4" x14ac:dyDescent="0.3">
      <c r="F531"/>
      <c r="H531"/>
      <c r="I531"/>
      <c r="J531"/>
      <c r="L531" s="208">
        <v>10303</v>
      </c>
      <c r="M531" t="s">
        <v>1394</v>
      </c>
    </row>
    <row r="532" spans="6:13" ht="14.4" x14ac:dyDescent="0.3">
      <c r="F532"/>
      <c r="H532"/>
      <c r="I532"/>
      <c r="J532"/>
      <c r="L532" s="208">
        <v>10304</v>
      </c>
      <c r="M532" t="s">
        <v>1395</v>
      </c>
    </row>
    <row r="533" spans="6:13" ht="14.4" x14ac:dyDescent="0.3">
      <c r="F533"/>
      <c r="H533"/>
      <c r="I533"/>
      <c r="J533"/>
      <c r="L533" s="208">
        <v>10305</v>
      </c>
      <c r="M533" t="s">
        <v>1396</v>
      </c>
    </row>
    <row r="534" spans="6:13" ht="14.4" x14ac:dyDescent="0.3">
      <c r="F534"/>
      <c r="H534"/>
      <c r="I534"/>
      <c r="J534"/>
      <c r="L534" s="208">
        <v>10306</v>
      </c>
      <c r="M534" t="s">
        <v>1397</v>
      </c>
    </row>
    <row r="535" spans="6:13" ht="14.4" x14ac:dyDescent="0.3">
      <c r="F535"/>
      <c r="H535"/>
      <c r="L535" s="208">
        <v>10307</v>
      </c>
      <c r="M535" t="s">
        <v>1398</v>
      </c>
    </row>
    <row r="536" spans="6:13" ht="14.4" x14ac:dyDescent="0.3">
      <c r="F536"/>
      <c r="H536"/>
      <c r="L536" s="208">
        <v>10308</v>
      </c>
      <c r="M536" t="s">
        <v>1399</v>
      </c>
    </row>
    <row r="537" spans="6:13" ht="14.4" x14ac:dyDescent="0.3">
      <c r="F537"/>
      <c r="H537"/>
      <c r="L537" s="208">
        <v>10309</v>
      </c>
      <c r="M537" t="s">
        <v>1400</v>
      </c>
    </row>
    <row r="538" spans="6:13" ht="14.4" x14ac:dyDescent="0.3">
      <c r="F538"/>
      <c r="H538"/>
      <c r="L538" s="208">
        <v>10310</v>
      </c>
      <c r="M538" t="s">
        <v>1401</v>
      </c>
    </row>
    <row r="539" spans="6:13" ht="14.4" x14ac:dyDescent="0.3">
      <c r="F539"/>
      <c r="H539"/>
      <c r="L539" s="208">
        <v>10311</v>
      </c>
      <c r="M539" t="s">
        <v>1402</v>
      </c>
    </row>
    <row r="540" spans="6:13" ht="14.4" x14ac:dyDescent="0.3">
      <c r="F540"/>
      <c r="H540"/>
      <c r="L540" s="208">
        <v>10312</v>
      </c>
      <c r="M540" t="s">
        <v>1403</v>
      </c>
    </row>
    <row r="541" spans="6:13" ht="14.4" x14ac:dyDescent="0.3">
      <c r="F541"/>
      <c r="H541"/>
      <c r="L541" s="208">
        <v>10313</v>
      </c>
      <c r="M541" t="s">
        <v>1404</v>
      </c>
    </row>
    <row r="542" spans="6:13" ht="14.4" x14ac:dyDescent="0.3">
      <c r="F542"/>
      <c r="H542"/>
      <c r="L542" s="208">
        <v>10314</v>
      </c>
      <c r="M542" t="s">
        <v>1405</v>
      </c>
    </row>
    <row r="543" spans="6:13" ht="14.4" x14ac:dyDescent="0.3">
      <c r="F543"/>
      <c r="H543"/>
      <c r="L543" s="208">
        <v>10315</v>
      </c>
      <c r="M543" t="s">
        <v>1406</v>
      </c>
    </row>
    <row r="544" spans="6:13" ht="14.4" x14ac:dyDescent="0.3">
      <c r="F544"/>
      <c r="H544"/>
      <c r="L544" s="208">
        <v>10316</v>
      </c>
      <c r="M544" t="s">
        <v>1407</v>
      </c>
    </row>
    <row r="545" spans="6:13" ht="14.4" x14ac:dyDescent="0.3">
      <c r="F545"/>
      <c r="H545"/>
      <c r="L545" s="208">
        <v>10317</v>
      </c>
      <c r="M545" t="s">
        <v>1408</v>
      </c>
    </row>
    <row r="546" spans="6:13" ht="14.4" x14ac:dyDescent="0.3">
      <c r="F546"/>
      <c r="H546"/>
      <c r="L546" s="208">
        <v>10318</v>
      </c>
      <c r="M546" t="s">
        <v>1409</v>
      </c>
    </row>
    <row r="547" spans="6:13" ht="14.4" x14ac:dyDescent="0.3">
      <c r="F547"/>
      <c r="H547"/>
      <c r="L547" s="208">
        <v>10319</v>
      </c>
      <c r="M547" t="s">
        <v>1410</v>
      </c>
    </row>
    <row r="548" spans="6:13" ht="14.4" x14ac:dyDescent="0.3">
      <c r="F548"/>
      <c r="H548"/>
      <c r="L548" s="208">
        <v>10320</v>
      </c>
      <c r="M548" t="s">
        <v>1411</v>
      </c>
    </row>
    <row r="549" spans="6:13" ht="14.4" x14ac:dyDescent="0.3">
      <c r="F549"/>
      <c r="H549"/>
      <c r="L549" s="208">
        <v>10321</v>
      </c>
      <c r="M549" t="s">
        <v>1412</v>
      </c>
    </row>
    <row r="550" spans="6:13" ht="14.4" x14ac:dyDescent="0.3">
      <c r="F550"/>
      <c r="H550"/>
      <c r="L550" s="208">
        <v>10322</v>
      </c>
      <c r="M550" t="s">
        <v>1413</v>
      </c>
    </row>
    <row r="551" spans="6:13" ht="14.4" x14ac:dyDescent="0.3">
      <c r="F551"/>
      <c r="H551"/>
      <c r="L551" s="208">
        <v>10323</v>
      </c>
      <c r="M551" t="s">
        <v>1414</v>
      </c>
    </row>
    <row r="552" spans="6:13" ht="14.4" x14ac:dyDescent="0.3">
      <c r="F552"/>
      <c r="H552"/>
      <c r="L552" s="208">
        <v>10324</v>
      </c>
      <c r="M552" t="s">
        <v>1415</v>
      </c>
    </row>
    <row r="553" spans="6:13" ht="14.4" x14ac:dyDescent="0.3">
      <c r="F553"/>
      <c r="H553"/>
      <c r="L553" s="208">
        <v>10325</v>
      </c>
      <c r="M553" t="s">
        <v>1416</v>
      </c>
    </row>
    <row r="554" spans="6:13" ht="14.4" x14ac:dyDescent="0.3">
      <c r="F554"/>
      <c r="H554"/>
      <c r="L554" s="208">
        <v>10326</v>
      </c>
      <c r="M554" t="s">
        <v>1417</v>
      </c>
    </row>
    <row r="555" spans="6:13" ht="14.4" x14ac:dyDescent="0.3">
      <c r="F555"/>
      <c r="H555"/>
      <c r="L555" s="208">
        <v>10327</v>
      </c>
      <c r="M555" t="s">
        <v>1418</v>
      </c>
    </row>
    <row r="556" spans="6:13" ht="14.4" x14ac:dyDescent="0.3">
      <c r="F556"/>
      <c r="H556"/>
      <c r="L556" s="208">
        <v>10328</v>
      </c>
      <c r="M556" t="s">
        <v>1419</v>
      </c>
    </row>
    <row r="557" spans="6:13" ht="14.4" x14ac:dyDescent="0.3">
      <c r="F557"/>
      <c r="H557"/>
      <c r="L557" s="208">
        <v>10329</v>
      </c>
      <c r="M557" t="s">
        <v>1420</v>
      </c>
    </row>
    <row r="558" spans="6:13" ht="14.4" x14ac:dyDescent="0.3">
      <c r="F558"/>
      <c r="H558"/>
      <c r="L558" s="208">
        <v>10330</v>
      </c>
      <c r="M558" t="s">
        <v>1421</v>
      </c>
    </row>
    <row r="559" spans="6:13" ht="14.4" x14ac:dyDescent="0.3">
      <c r="F559"/>
      <c r="H559"/>
      <c r="L559" s="208">
        <v>10331</v>
      </c>
      <c r="M559" t="s">
        <v>1422</v>
      </c>
    </row>
    <row r="560" spans="6:13" ht="14.4" x14ac:dyDescent="0.3">
      <c r="F560"/>
      <c r="H560"/>
      <c r="L560" s="208">
        <v>10332</v>
      </c>
      <c r="M560" t="s">
        <v>1423</v>
      </c>
    </row>
    <row r="561" spans="6:13" ht="14.4" x14ac:dyDescent="0.3">
      <c r="F561"/>
      <c r="H561"/>
      <c r="L561" s="208">
        <v>10333</v>
      </c>
      <c r="M561" t="s">
        <v>1424</v>
      </c>
    </row>
    <row r="562" spans="6:13" ht="14.4" x14ac:dyDescent="0.3">
      <c r="F562"/>
      <c r="H562"/>
      <c r="L562" s="208">
        <v>10334</v>
      </c>
      <c r="M562" t="s">
        <v>1425</v>
      </c>
    </row>
    <row r="563" spans="6:13" ht="14.4" x14ac:dyDescent="0.3">
      <c r="F563"/>
      <c r="H563"/>
      <c r="L563" s="208">
        <v>10335</v>
      </c>
      <c r="M563" t="s">
        <v>1426</v>
      </c>
    </row>
    <row r="564" spans="6:13" ht="14.4" x14ac:dyDescent="0.3">
      <c r="F564"/>
      <c r="H564"/>
      <c r="L564" s="208">
        <v>10336</v>
      </c>
      <c r="M564" t="s">
        <v>1427</v>
      </c>
    </row>
    <row r="565" spans="6:13" ht="14.4" x14ac:dyDescent="0.3">
      <c r="F565"/>
      <c r="H565"/>
      <c r="L565" s="208">
        <v>10337</v>
      </c>
      <c r="M565" t="s">
        <v>1428</v>
      </c>
    </row>
    <row r="566" spans="6:13" ht="14.4" x14ac:dyDescent="0.3">
      <c r="F566"/>
      <c r="H566"/>
      <c r="L566" s="208">
        <v>10338</v>
      </c>
      <c r="M566" t="s">
        <v>1429</v>
      </c>
    </row>
    <row r="567" spans="6:13" ht="14.4" x14ac:dyDescent="0.3">
      <c r="F567"/>
      <c r="H567"/>
      <c r="L567" s="208">
        <v>10339</v>
      </c>
      <c r="M567" t="s">
        <v>1430</v>
      </c>
    </row>
    <row r="568" spans="6:13" ht="14.4" x14ac:dyDescent="0.3">
      <c r="F568"/>
      <c r="H568"/>
      <c r="L568" s="208">
        <v>10340</v>
      </c>
      <c r="M568" t="s">
        <v>1431</v>
      </c>
    </row>
    <row r="569" spans="6:13" ht="14.4" x14ac:dyDescent="0.3">
      <c r="F569"/>
      <c r="L569" s="208">
        <v>10341</v>
      </c>
      <c r="M569" t="s">
        <v>1432</v>
      </c>
    </row>
    <row r="570" spans="6:13" ht="14.4" x14ac:dyDescent="0.3">
      <c r="F570"/>
      <c r="L570" s="208">
        <v>10342</v>
      </c>
      <c r="M570" t="s">
        <v>1433</v>
      </c>
    </row>
    <row r="571" spans="6:13" ht="14.4" x14ac:dyDescent="0.3">
      <c r="F571"/>
      <c r="L571" s="208">
        <v>10343</v>
      </c>
      <c r="M571" t="s">
        <v>1434</v>
      </c>
    </row>
    <row r="572" spans="6:13" ht="14.4" x14ac:dyDescent="0.3">
      <c r="F572"/>
      <c r="L572" s="208">
        <v>10344</v>
      </c>
      <c r="M572" t="s">
        <v>1435</v>
      </c>
    </row>
    <row r="573" spans="6:13" ht="14.4" x14ac:dyDescent="0.3">
      <c r="F573"/>
      <c r="L573" s="208">
        <v>10345</v>
      </c>
      <c r="M573" t="s">
        <v>1436</v>
      </c>
    </row>
    <row r="574" spans="6:13" ht="14.4" x14ac:dyDescent="0.3">
      <c r="F574"/>
      <c r="L574" s="208">
        <v>10346</v>
      </c>
      <c r="M574" t="s">
        <v>1437</v>
      </c>
    </row>
    <row r="575" spans="6:13" ht="14.4" x14ac:dyDescent="0.3">
      <c r="F575"/>
      <c r="L575" s="208">
        <v>10347</v>
      </c>
      <c r="M575" t="s">
        <v>1438</v>
      </c>
    </row>
    <row r="576" spans="6:13" ht="14.4" x14ac:dyDescent="0.3">
      <c r="F576"/>
      <c r="L576" s="208">
        <v>10349</v>
      </c>
      <c r="M576" t="s">
        <v>1439</v>
      </c>
    </row>
    <row r="577" spans="6:13" ht="14.4" x14ac:dyDescent="0.3">
      <c r="F577"/>
      <c r="L577" s="208">
        <v>10350</v>
      </c>
      <c r="M577" t="s">
        <v>1440</v>
      </c>
    </row>
    <row r="578" spans="6:13" ht="14.4" x14ac:dyDescent="0.3">
      <c r="F578"/>
      <c r="L578" s="208">
        <v>10351</v>
      </c>
      <c r="M578" t="s">
        <v>1441</v>
      </c>
    </row>
    <row r="579" spans="6:13" ht="14.4" x14ac:dyDescent="0.3">
      <c r="F579"/>
      <c r="L579" s="208">
        <v>10352</v>
      </c>
      <c r="M579" t="s">
        <v>1442</v>
      </c>
    </row>
    <row r="580" spans="6:13" ht="14.4" x14ac:dyDescent="0.3">
      <c r="L580" s="208">
        <v>10353</v>
      </c>
      <c r="M580" t="s">
        <v>1443</v>
      </c>
    </row>
    <row r="581" spans="6:13" ht="14.4" x14ac:dyDescent="0.3">
      <c r="L581" s="208">
        <v>10354</v>
      </c>
      <c r="M581" t="s">
        <v>1444</v>
      </c>
    </row>
    <row r="582" spans="6:13" ht="14.4" x14ac:dyDescent="0.3">
      <c r="L582" s="208">
        <v>10355</v>
      </c>
      <c r="M582" t="s">
        <v>1445</v>
      </c>
    </row>
    <row r="583" spans="6:13" ht="14.4" x14ac:dyDescent="0.3">
      <c r="L583" s="208">
        <v>10356</v>
      </c>
      <c r="M583" t="s">
        <v>1653</v>
      </c>
    </row>
    <row r="584" spans="6:13" ht="14.4" x14ac:dyDescent="0.3">
      <c r="L584" s="171" t="s">
        <v>1654</v>
      </c>
      <c r="M584" t="s">
        <v>1655</v>
      </c>
    </row>
    <row r="585" spans="6:13" ht="14.4" x14ac:dyDescent="0.3">
      <c r="L585" s="171" t="s">
        <v>1656</v>
      </c>
      <c r="M585" t="s">
        <v>1657</v>
      </c>
    </row>
    <row r="586" spans="6:13" ht="14.4" x14ac:dyDescent="0.3">
      <c r="L586" s="171" t="s">
        <v>1344</v>
      </c>
      <c r="M586" t="s">
        <v>1446</v>
      </c>
    </row>
    <row r="587" spans="6:13" ht="14.4" x14ac:dyDescent="0.3">
      <c r="L587" s="171" t="s">
        <v>1494</v>
      </c>
      <c r="M587" t="s">
        <v>1495</v>
      </c>
    </row>
    <row r="588" spans="6:13" ht="14.4" x14ac:dyDescent="0.3">
      <c r="L588" s="171" t="s">
        <v>1496</v>
      </c>
      <c r="M588" t="s">
        <v>1497</v>
      </c>
    </row>
    <row r="589" spans="6:13" ht="14.4" x14ac:dyDescent="0.3">
      <c r="L589" s="171" t="s">
        <v>1498</v>
      </c>
      <c r="M589" t="s">
        <v>1499</v>
      </c>
    </row>
    <row r="590" spans="6:13" ht="14.4" x14ac:dyDescent="0.3">
      <c r="L590" s="171" t="s">
        <v>1345</v>
      </c>
      <c r="M590" t="s">
        <v>1447</v>
      </c>
    </row>
    <row r="591" spans="6:13" ht="14.4" x14ac:dyDescent="0.3">
      <c r="L591" s="171" t="s">
        <v>1500</v>
      </c>
      <c r="M591" t="s">
        <v>1501</v>
      </c>
    </row>
    <row r="592" spans="6:13" ht="14.4" x14ac:dyDescent="0.3">
      <c r="L592" s="171" t="s">
        <v>1658</v>
      </c>
      <c r="M592" t="s">
        <v>1659</v>
      </c>
    </row>
    <row r="593" spans="12:13" ht="14.4" x14ac:dyDescent="0.3">
      <c r="L593" s="208">
        <v>10357</v>
      </c>
      <c r="M593" t="s">
        <v>1448</v>
      </c>
    </row>
    <row r="594" spans="12:13" ht="14.4" x14ac:dyDescent="0.3">
      <c r="L594" s="208">
        <v>10358</v>
      </c>
      <c r="M594" t="s">
        <v>1502</v>
      </c>
    </row>
    <row r="595" spans="12:13" ht="14.4" x14ac:dyDescent="0.3">
      <c r="L595" s="208">
        <v>10359</v>
      </c>
      <c r="M595" t="s">
        <v>1449</v>
      </c>
    </row>
    <row r="596" spans="12:13" ht="14.4" x14ac:dyDescent="0.3">
      <c r="L596" s="208">
        <v>10360</v>
      </c>
      <c r="M596" t="s">
        <v>1450</v>
      </c>
    </row>
    <row r="597" spans="12:13" ht="14.4" x14ac:dyDescent="0.3">
      <c r="L597" s="208">
        <v>10361</v>
      </c>
      <c r="M597" t="s">
        <v>1451</v>
      </c>
    </row>
    <row r="598" spans="12:13" ht="14.4" x14ac:dyDescent="0.3">
      <c r="L598" s="208">
        <v>10362</v>
      </c>
      <c r="M598" t="s">
        <v>1452</v>
      </c>
    </row>
    <row r="599" spans="12:13" ht="14.4" x14ac:dyDescent="0.3">
      <c r="L599" s="208">
        <v>10363</v>
      </c>
      <c r="M599" t="s">
        <v>1453</v>
      </c>
    </row>
    <row r="600" spans="12:13" ht="14.4" x14ac:dyDescent="0.3">
      <c r="L600" s="208">
        <v>10364</v>
      </c>
      <c r="M600" t="s">
        <v>1454</v>
      </c>
    </row>
    <row r="601" spans="12:13" ht="14.4" x14ac:dyDescent="0.3">
      <c r="L601" s="208">
        <v>10365</v>
      </c>
      <c r="M601" t="s">
        <v>1503</v>
      </c>
    </row>
    <row r="602" spans="12:13" ht="14.4" x14ac:dyDescent="0.3">
      <c r="L602" s="208">
        <v>10366</v>
      </c>
      <c r="M602" t="s">
        <v>1504</v>
      </c>
    </row>
    <row r="603" spans="12:13" ht="14.4" x14ac:dyDescent="0.3">
      <c r="L603" s="208">
        <v>10367</v>
      </c>
      <c r="M603" t="s">
        <v>1505</v>
      </c>
    </row>
    <row r="604" spans="12:13" ht="14.4" x14ac:dyDescent="0.3">
      <c r="L604" s="208">
        <v>10368</v>
      </c>
      <c r="M604" t="s">
        <v>1506</v>
      </c>
    </row>
    <row r="605" spans="12:13" ht="14.4" x14ac:dyDescent="0.3">
      <c r="L605" s="208">
        <v>10369</v>
      </c>
      <c r="M605" t="s">
        <v>1507</v>
      </c>
    </row>
    <row r="606" spans="12:13" ht="14.4" x14ac:dyDescent="0.3">
      <c r="L606" s="208">
        <v>10370</v>
      </c>
      <c r="M606" t="s">
        <v>1508</v>
      </c>
    </row>
    <row r="607" spans="12:13" ht="14.4" x14ac:dyDescent="0.3">
      <c r="L607" s="208">
        <v>10371</v>
      </c>
      <c r="M607" t="s">
        <v>1509</v>
      </c>
    </row>
    <row r="608" spans="12:13" x14ac:dyDescent="0.25">
      <c r="L608" s="209">
        <v>10372</v>
      </c>
      <c r="M608" s="1" t="s">
        <v>1510</v>
      </c>
    </row>
    <row r="609" spans="12:13" x14ac:dyDescent="0.25">
      <c r="L609" s="209">
        <v>10373</v>
      </c>
      <c r="M609" s="1" t="s">
        <v>1511</v>
      </c>
    </row>
    <row r="610" spans="12:13" x14ac:dyDescent="0.25">
      <c r="L610" s="209">
        <v>10374</v>
      </c>
      <c r="M610" s="1" t="s">
        <v>1512</v>
      </c>
    </row>
    <row r="611" spans="12:13" x14ac:dyDescent="0.25">
      <c r="L611" s="209">
        <v>10375</v>
      </c>
      <c r="M611" s="1" t="s">
        <v>1513</v>
      </c>
    </row>
    <row r="612" spans="12:13" x14ac:dyDescent="0.25">
      <c r="L612" s="209">
        <v>10376</v>
      </c>
      <c r="M612" s="1" t="s">
        <v>1514</v>
      </c>
    </row>
    <row r="613" spans="12:13" x14ac:dyDescent="0.25">
      <c r="L613" s="209">
        <v>10377</v>
      </c>
      <c r="M613" s="1" t="s">
        <v>1515</v>
      </c>
    </row>
    <row r="614" spans="12:13" x14ac:dyDescent="0.25">
      <c r="L614" s="209">
        <v>10378</v>
      </c>
      <c r="M614" s="1" t="s">
        <v>1516</v>
      </c>
    </row>
    <row r="615" spans="12:13" x14ac:dyDescent="0.25">
      <c r="L615" s="209">
        <v>10379</v>
      </c>
      <c r="M615" s="1" t="s">
        <v>1517</v>
      </c>
    </row>
    <row r="616" spans="12:13" x14ac:dyDescent="0.25">
      <c r="L616" s="209">
        <v>10380</v>
      </c>
      <c r="M616" s="1" t="s">
        <v>1518</v>
      </c>
    </row>
    <row r="617" spans="12:13" x14ac:dyDescent="0.25">
      <c r="L617" s="209">
        <v>10381</v>
      </c>
      <c r="M617" s="1" t="s">
        <v>1519</v>
      </c>
    </row>
    <row r="618" spans="12:13" x14ac:dyDescent="0.25">
      <c r="L618" s="209">
        <v>10382</v>
      </c>
      <c r="M618" s="1" t="s">
        <v>1520</v>
      </c>
    </row>
    <row r="619" spans="12:13" x14ac:dyDescent="0.25">
      <c r="L619" s="209">
        <v>10383</v>
      </c>
      <c r="M619" s="1" t="s">
        <v>1521</v>
      </c>
    </row>
    <row r="620" spans="12:13" x14ac:dyDescent="0.25">
      <c r="L620" s="209">
        <v>10384</v>
      </c>
      <c r="M620" s="1" t="s">
        <v>1522</v>
      </c>
    </row>
    <row r="621" spans="12:13" x14ac:dyDescent="0.25">
      <c r="L621" s="209">
        <v>10385</v>
      </c>
      <c r="M621" s="1" t="s">
        <v>1523</v>
      </c>
    </row>
    <row r="622" spans="12:13" x14ac:dyDescent="0.25">
      <c r="L622" s="209">
        <v>10386</v>
      </c>
      <c r="M622" s="1" t="s">
        <v>1524</v>
      </c>
    </row>
    <row r="623" spans="12:13" x14ac:dyDescent="0.25">
      <c r="L623" s="209">
        <v>10387</v>
      </c>
      <c r="M623" s="1" t="s">
        <v>1525</v>
      </c>
    </row>
    <row r="624" spans="12:13" x14ac:dyDescent="0.25">
      <c r="L624" s="209">
        <v>10388</v>
      </c>
      <c r="M624" s="1" t="s">
        <v>1526</v>
      </c>
    </row>
    <row r="625" spans="12:13" x14ac:dyDescent="0.25">
      <c r="L625" s="209">
        <v>10389</v>
      </c>
      <c r="M625" s="1" t="s">
        <v>1527</v>
      </c>
    </row>
    <row r="626" spans="12:13" x14ac:dyDescent="0.25">
      <c r="L626" s="209">
        <v>10390</v>
      </c>
      <c r="M626" s="1" t="s">
        <v>1528</v>
      </c>
    </row>
    <row r="627" spans="12:13" x14ac:dyDescent="0.25">
      <c r="L627" s="209">
        <v>10391</v>
      </c>
      <c r="M627" s="1" t="s">
        <v>1529</v>
      </c>
    </row>
    <row r="628" spans="12:13" x14ac:dyDescent="0.25">
      <c r="L628" s="209">
        <v>10392</v>
      </c>
      <c r="M628" s="1" t="s">
        <v>1530</v>
      </c>
    </row>
    <row r="629" spans="12:13" x14ac:dyDescent="0.25">
      <c r="L629" s="209">
        <v>10393</v>
      </c>
      <c r="M629" s="1" t="s">
        <v>1531</v>
      </c>
    </row>
    <row r="630" spans="12:13" x14ac:dyDescent="0.25">
      <c r="L630" s="209">
        <v>10394</v>
      </c>
      <c r="M630" s="1" t="s">
        <v>1532</v>
      </c>
    </row>
    <row r="631" spans="12:13" x14ac:dyDescent="0.25">
      <c r="L631" s="209">
        <v>10395</v>
      </c>
      <c r="M631" s="1" t="s">
        <v>1533</v>
      </c>
    </row>
    <row r="632" spans="12:13" x14ac:dyDescent="0.25">
      <c r="L632" s="209">
        <v>10396</v>
      </c>
      <c r="M632" s="1" t="s">
        <v>1534</v>
      </c>
    </row>
    <row r="633" spans="12:13" x14ac:dyDescent="0.25">
      <c r="L633" s="209">
        <v>10397</v>
      </c>
      <c r="M633" s="1" t="s">
        <v>1535</v>
      </c>
    </row>
    <row r="634" spans="12:13" x14ac:dyDescent="0.25">
      <c r="L634" s="209">
        <v>10398</v>
      </c>
      <c r="M634" s="1" t="s">
        <v>1536</v>
      </c>
    </row>
    <row r="635" spans="12:13" x14ac:dyDescent="0.25">
      <c r="L635" s="209">
        <v>10399</v>
      </c>
      <c r="M635" s="1" t="s">
        <v>1537</v>
      </c>
    </row>
    <row r="636" spans="12:13" x14ac:dyDescent="0.25">
      <c r="L636" s="209">
        <v>10400</v>
      </c>
      <c r="M636" s="1" t="s">
        <v>1538</v>
      </c>
    </row>
    <row r="637" spans="12:13" x14ac:dyDescent="0.25">
      <c r="L637" s="209">
        <v>10401</v>
      </c>
      <c r="M637" s="1" t="s">
        <v>1660</v>
      </c>
    </row>
    <row r="638" spans="12:13" x14ac:dyDescent="0.25">
      <c r="L638" s="209">
        <v>10412</v>
      </c>
      <c r="M638" s="1" t="s">
        <v>1661</v>
      </c>
    </row>
    <row r="639" spans="12:13" x14ac:dyDescent="0.25">
      <c r="L639" s="209">
        <v>10413</v>
      </c>
      <c r="M639" s="1" t="s">
        <v>1662</v>
      </c>
    </row>
    <row r="640" spans="12:13" x14ac:dyDescent="0.25">
      <c r="L640" s="209">
        <v>10414</v>
      </c>
      <c r="M640" s="1" t="s">
        <v>1663</v>
      </c>
    </row>
    <row r="641" spans="12:13" x14ac:dyDescent="0.25">
      <c r="L641" s="209">
        <v>10415</v>
      </c>
      <c r="M641" s="1" t="s">
        <v>1664</v>
      </c>
    </row>
    <row r="642" spans="12:13" x14ac:dyDescent="0.25">
      <c r="L642" s="209">
        <v>10416</v>
      </c>
      <c r="M642" s="1" t="s">
        <v>1665</v>
      </c>
    </row>
    <row r="643" spans="12:13" x14ac:dyDescent="0.25">
      <c r="L643" s="209">
        <v>10417</v>
      </c>
      <c r="M643" s="1" t="s">
        <v>1666</v>
      </c>
    </row>
    <row r="644" spans="12:13" x14ac:dyDescent="0.25">
      <c r="L644" s="209">
        <v>10418</v>
      </c>
      <c r="M644" s="1" t="s">
        <v>1667</v>
      </c>
    </row>
    <row r="645" spans="12:13" x14ac:dyDescent="0.25">
      <c r="L645" s="209">
        <v>10419</v>
      </c>
      <c r="M645" s="1" t="s">
        <v>1668</v>
      </c>
    </row>
    <row r="646" spans="12:13" x14ac:dyDescent="0.25">
      <c r="L646" s="209">
        <v>10420</v>
      </c>
      <c r="M646" s="1" t="s">
        <v>1669</v>
      </c>
    </row>
    <row r="647" spans="12:13" x14ac:dyDescent="0.25">
      <c r="L647" s="209">
        <v>10421</v>
      </c>
      <c r="M647" s="1" t="s">
        <v>1670</v>
      </c>
    </row>
    <row r="648" spans="12:13" x14ac:dyDescent="0.25">
      <c r="L648" s="209">
        <v>10422</v>
      </c>
      <c r="M648" s="1" t="s">
        <v>1671</v>
      </c>
    </row>
    <row r="649" spans="12:13" x14ac:dyDescent="0.25">
      <c r="L649" s="209">
        <v>10423</v>
      </c>
      <c r="M649" s="1" t="s">
        <v>1672</v>
      </c>
    </row>
    <row r="650" spans="12:13" x14ac:dyDescent="0.25">
      <c r="L650" s="209">
        <v>10424</v>
      </c>
      <c r="M650" s="1" t="s">
        <v>1673</v>
      </c>
    </row>
    <row r="651" spans="12:13" x14ac:dyDescent="0.25">
      <c r="L651" s="209">
        <v>10425</v>
      </c>
      <c r="M651" s="1" t="s">
        <v>1674</v>
      </c>
    </row>
    <row r="652" spans="12:13" x14ac:dyDescent="0.25">
      <c r="L652" s="209">
        <v>10426</v>
      </c>
      <c r="M652" s="1" t="s">
        <v>1675</v>
      </c>
    </row>
    <row r="653" spans="12:13" x14ac:dyDescent="0.25">
      <c r="L653" s="209">
        <v>10427</v>
      </c>
      <c r="M653" s="1" t="s">
        <v>1676</v>
      </c>
    </row>
    <row r="654" spans="12:13" x14ac:dyDescent="0.25">
      <c r="L654" s="209">
        <v>10428</v>
      </c>
      <c r="M654" s="1" t="s">
        <v>1677</v>
      </c>
    </row>
    <row r="655" spans="12:13" x14ac:dyDescent="0.25">
      <c r="L655" s="209">
        <v>10429</v>
      </c>
      <c r="M655" s="1" t="s">
        <v>1678</v>
      </c>
    </row>
    <row r="656" spans="12:13" x14ac:dyDescent="0.25">
      <c r="L656" s="209">
        <v>10431</v>
      </c>
      <c r="M656" s="1" t="s">
        <v>1679</v>
      </c>
    </row>
    <row r="657" spans="12:13" x14ac:dyDescent="0.25">
      <c r="L657" s="209">
        <v>10432</v>
      </c>
      <c r="M657" s="1" t="s">
        <v>1680</v>
      </c>
    </row>
    <row r="658" spans="12:13" x14ac:dyDescent="0.25">
      <c r="L658" s="209">
        <v>10433</v>
      </c>
      <c r="M658" s="1" t="s">
        <v>1681</v>
      </c>
    </row>
    <row r="659" spans="12:13" x14ac:dyDescent="0.25">
      <c r="L659" s="209">
        <v>10434</v>
      </c>
      <c r="M659" s="1" t="s">
        <v>1682</v>
      </c>
    </row>
    <row r="660" spans="12:13" x14ac:dyDescent="0.25">
      <c r="L660" s="209">
        <v>10435</v>
      </c>
      <c r="M660" s="1" t="s">
        <v>1683</v>
      </c>
    </row>
    <row r="661" spans="12:13" x14ac:dyDescent="0.25">
      <c r="L661" s="209">
        <v>10436</v>
      </c>
      <c r="M661" s="1" t="s">
        <v>1684</v>
      </c>
    </row>
  </sheetData>
  <mergeCells count="6">
    <mergeCell ref="D2:F2"/>
    <mergeCell ref="O3:P3"/>
    <mergeCell ref="A3:B3"/>
    <mergeCell ref="H3:J3"/>
    <mergeCell ref="D3:F3"/>
    <mergeCell ref="L3:M3"/>
  </mergeCells>
  <pageMargins left="0.7" right="0.7" top="0.75" bottom="0.75" header="0.3" footer="0.3"/>
  <pageSetup orientation="portrait" verticalDpi="1200"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70B4-2C73-4C7A-9D6D-F1DDCEC4C213}">
  <sheetPr>
    <tabColor rgb="FF92D050"/>
    <pageSetUpPr fitToPage="1"/>
  </sheetPr>
  <dimension ref="A1:AK147"/>
  <sheetViews>
    <sheetView workbookViewId="0"/>
  </sheetViews>
  <sheetFormatPr defaultRowHeight="14.4" x14ac:dyDescent="0.3"/>
  <cols>
    <col min="1" max="1" width="12.5546875" bestFit="1" customWidth="1"/>
    <col min="2" max="2" width="12.6640625" bestFit="1" customWidth="1"/>
    <col min="3" max="3" width="12.44140625" bestFit="1" customWidth="1"/>
    <col min="4" max="4" width="18.6640625" bestFit="1" customWidth="1"/>
    <col min="5" max="5" width="21.109375" bestFit="1" customWidth="1"/>
    <col min="6" max="17" width="8.33203125" style="168" customWidth="1"/>
    <col min="18" max="18" width="5.33203125" customWidth="1"/>
    <col min="19" max="19" width="9.44140625" customWidth="1"/>
    <col min="26" max="26" width="9.5546875" bestFit="1" customWidth="1"/>
    <col min="27" max="27" width="9.33203125" bestFit="1" customWidth="1"/>
    <col min="28" max="28" width="9.5546875" bestFit="1" customWidth="1"/>
    <col min="29" max="29" width="10.6640625" bestFit="1" customWidth="1"/>
    <col min="30" max="30" width="9.33203125" bestFit="1" customWidth="1"/>
    <col min="31" max="31" width="9.5546875" bestFit="1" customWidth="1"/>
    <col min="32" max="33" width="9.33203125" bestFit="1" customWidth="1"/>
    <col min="34" max="35" width="9.5546875" bestFit="1" customWidth="1"/>
    <col min="36" max="36" width="11.5546875" bestFit="1" customWidth="1"/>
    <col min="37" max="37" width="9.5546875" bestFit="1" customWidth="1"/>
  </cols>
  <sheetData>
    <row r="1" spans="1:37" x14ac:dyDescent="0.3">
      <c r="A1" t="s">
        <v>1069</v>
      </c>
      <c r="S1" s="153" t="s">
        <v>1292</v>
      </c>
      <c r="T1" s="205" t="s">
        <v>1293</v>
      </c>
      <c r="U1" s="205"/>
      <c r="V1" s="205"/>
      <c r="W1" s="205"/>
      <c r="X1" s="205"/>
      <c r="Y1" s="205"/>
      <c r="Z1" s="205"/>
      <c r="AA1" s="205"/>
      <c r="AB1" s="205"/>
      <c r="AC1" s="205"/>
      <c r="AD1" s="205"/>
      <c r="AE1" s="205"/>
      <c r="AF1" s="205"/>
      <c r="AG1" s="205"/>
      <c r="AH1" s="205"/>
      <c r="AI1" s="205"/>
      <c r="AJ1" s="205"/>
      <c r="AK1" s="205"/>
    </row>
    <row r="2" spans="1:37" ht="55.2" x14ac:dyDescent="0.3">
      <c r="S2" s="154" t="s">
        <v>1294</v>
      </c>
      <c r="T2" s="155" t="s">
        <v>1295</v>
      </c>
      <c r="U2" s="155" t="s">
        <v>1296</v>
      </c>
      <c r="V2" s="155" t="s">
        <v>1297</v>
      </c>
      <c r="W2" s="155" t="s">
        <v>1298</v>
      </c>
      <c r="X2" s="156" t="s">
        <v>1299</v>
      </c>
      <c r="Y2" s="156" t="s">
        <v>1300</v>
      </c>
      <c r="Z2" s="157" t="s">
        <v>1546</v>
      </c>
      <c r="AA2" s="157" t="s">
        <v>1547</v>
      </c>
      <c r="AB2" s="157" t="s">
        <v>1548</v>
      </c>
      <c r="AC2" s="158" t="s">
        <v>1549</v>
      </c>
      <c r="AD2" s="158" t="s">
        <v>1550</v>
      </c>
      <c r="AE2" s="158" t="s">
        <v>1551</v>
      </c>
      <c r="AF2" s="158" t="s">
        <v>1558</v>
      </c>
      <c r="AG2" s="158" t="s">
        <v>1559</v>
      </c>
      <c r="AH2" s="158" t="s">
        <v>1560</v>
      </c>
      <c r="AI2" s="158" t="s">
        <v>1561</v>
      </c>
      <c r="AJ2" s="158" t="s">
        <v>1562</v>
      </c>
      <c r="AK2" s="158" t="s">
        <v>1563</v>
      </c>
    </row>
    <row r="3" spans="1:37" s="97" customFormat="1" x14ac:dyDescent="0.3">
      <c r="A3" s="96" t="s">
        <v>392</v>
      </c>
      <c r="B3" s="96" t="s">
        <v>237</v>
      </c>
      <c r="C3" s="96" t="s">
        <v>454</v>
      </c>
      <c r="D3" s="152" t="s">
        <v>393</v>
      </c>
      <c r="E3" s="152" t="s">
        <v>694</v>
      </c>
      <c r="F3" t="s">
        <v>1552</v>
      </c>
      <c r="G3" t="s">
        <v>1553</v>
      </c>
      <c r="H3" t="s">
        <v>1554</v>
      </c>
      <c r="I3" t="s">
        <v>1555</v>
      </c>
      <c r="J3" t="s">
        <v>1556</v>
      </c>
      <c r="K3" t="s">
        <v>1557</v>
      </c>
      <c r="L3" t="s">
        <v>1565</v>
      </c>
      <c r="M3" t="s">
        <v>1566</v>
      </c>
      <c r="N3" t="s">
        <v>1567</v>
      </c>
      <c r="O3" t="s">
        <v>1568</v>
      </c>
      <c r="P3" t="s">
        <v>1569</v>
      </c>
      <c r="Q3" t="s">
        <v>1570</v>
      </c>
      <c r="S3" s="159"/>
      <c r="T3" s="160"/>
      <c r="U3" s="160"/>
      <c r="V3" s="160"/>
      <c r="W3" s="160"/>
      <c r="X3" s="160"/>
      <c r="Y3" s="160"/>
      <c r="Z3" s="160"/>
      <c r="AA3" s="160"/>
      <c r="AB3" s="160"/>
      <c r="AC3" s="161"/>
      <c r="AD3" s="161"/>
      <c r="AE3" s="161"/>
      <c r="AF3" s="161"/>
      <c r="AG3" s="161"/>
      <c r="AH3" s="161"/>
      <c r="AI3" s="161"/>
      <c r="AJ3" s="161"/>
      <c r="AK3" s="161"/>
    </row>
    <row r="4" spans="1:37" x14ac:dyDescent="0.3">
      <c r="A4" t="s">
        <v>1031</v>
      </c>
      <c r="B4" t="s">
        <v>1031</v>
      </c>
      <c r="C4" t="s">
        <v>1031</v>
      </c>
      <c r="D4" t="s">
        <v>1031</v>
      </c>
      <c r="E4" t="s">
        <v>1031</v>
      </c>
      <c r="F4" s="169">
        <v>0</v>
      </c>
      <c r="G4" s="169">
        <v>0</v>
      </c>
      <c r="H4" s="169">
        <v>0</v>
      </c>
      <c r="I4" s="169">
        <v>0</v>
      </c>
      <c r="J4" s="169">
        <v>0</v>
      </c>
      <c r="K4" s="169">
        <v>0</v>
      </c>
      <c r="L4" s="169">
        <v>0</v>
      </c>
      <c r="M4" s="169">
        <v>0</v>
      </c>
      <c r="N4" s="169">
        <v>0</v>
      </c>
      <c r="O4" s="169">
        <v>0</v>
      </c>
      <c r="P4" s="169">
        <v>0</v>
      </c>
      <c r="Q4" s="169">
        <v>0</v>
      </c>
      <c r="S4" t="str">
        <f t="shared" ref="S4:S35" si="0">RIGHT(C4,5)</f>
        <v>lank)</v>
      </c>
      <c r="T4" s="162" t="s">
        <v>1301</v>
      </c>
      <c r="U4" s="162" t="str">
        <f>S4</f>
        <v>lank)</v>
      </c>
      <c r="V4" s="162" t="str">
        <f t="shared" ref="V4:V36" si="1">B4</f>
        <v>(blank)</v>
      </c>
      <c r="W4" s="162" t="str">
        <f t="shared" ref="W4:W36" si="2">A4</f>
        <v>(blank)</v>
      </c>
      <c r="X4" s="162" t="str">
        <f t="shared" ref="X4:X35" si="3">_xlfn.IFS(E4="(blank)","1-Without Donor Restriction",E4="1-Without Donor Restriction","1-Without Donor Restriction",E4="2-With Donor Restriction","2-With Donor Restriction")</f>
        <v>1-Without Donor Restriction</v>
      </c>
      <c r="Y4" s="162" t="str">
        <f t="shared" ref="Y4:Y35" si="4">IF(D4="(blank)","",D4)</f>
        <v/>
      </c>
      <c r="Z4" s="166">
        <f t="shared" ref="Z4:Z35" si="5">IFERROR(ROUND(F4,2),0)</f>
        <v>0</v>
      </c>
      <c r="AA4" s="166">
        <f t="shared" ref="AA4:AA35" si="6">IFERROR(ROUND(G4,2),0)</f>
        <v>0</v>
      </c>
      <c r="AB4" s="166">
        <f t="shared" ref="AB4:AB35" si="7">IFERROR(ROUND(H4,2),0)</f>
        <v>0</v>
      </c>
      <c r="AC4" s="166">
        <f t="shared" ref="AC4:AC35" si="8">IFERROR(ROUND(I4,2),0)</f>
        <v>0</v>
      </c>
      <c r="AD4" s="166">
        <f t="shared" ref="AD4:AD35" si="9">IFERROR(ROUND(J4,2),0)</f>
        <v>0</v>
      </c>
      <c r="AE4" s="166">
        <f t="shared" ref="AE4:AE35" si="10">IFERROR(ROUND(K4,2),0)</f>
        <v>0</v>
      </c>
      <c r="AF4" s="166">
        <f t="shared" ref="AF4:AF35" si="11">IFERROR(ROUND(L4,2),0)</f>
        <v>0</v>
      </c>
      <c r="AG4" s="166">
        <f t="shared" ref="AG4:AG35" si="12">IFERROR(ROUND(M4,2),0)</f>
        <v>0</v>
      </c>
      <c r="AH4" s="166">
        <f t="shared" ref="AH4:AH35" si="13">IFERROR(ROUND(N4,2),0)</f>
        <v>0</v>
      </c>
      <c r="AI4" s="166">
        <f t="shared" ref="AI4:AI35" si="14">IFERROR(ROUND(O4,2),0)</f>
        <v>0</v>
      </c>
      <c r="AJ4" s="166">
        <f t="shared" ref="AJ4:AJ35" si="15">IFERROR(ROUND(P4,2),0)</f>
        <v>0</v>
      </c>
      <c r="AK4" s="166">
        <f t="shared" ref="AK4:AK35" si="16">IFERROR(ROUND(Q4,2),0)</f>
        <v>0</v>
      </c>
    </row>
    <row r="5" spans="1:37" x14ac:dyDescent="0.3">
      <c r="S5" t="str">
        <f t="shared" si="0"/>
        <v/>
      </c>
      <c r="T5" s="162" t="s">
        <v>1301</v>
      </c>
      <c r="U5" s="162" t="str">
        <f>S5</f>
        <v/>
      </c>
      <c r="V5" s="162">
        <f t="shared" si="1"/>
        <v>0</v>
      </c>
      <c r="W5" s="162">
        <f t="shared" si="2"/>
        <v>0</v>
      </c>
      <c r="X5" s="162" t="e">
        <f t="shared" si="3"/>
        <v>#N/A</v>
      </c>
      <c r="Y5" s="162">
        <f t="shared" si="4"/>
        <v>0</v>
      </c>
      <c r="Z5" s="166">
        <f t="shared" si="5"/>
        <v>0</v>
      </c>
      <c r="AA5" s="166">
        <f t="shared" si="6"/>
        <v>0</v>
      </c>
      <c r="AB5" s="166">
        <f t="shared" si="7"/>
        <v>0</v>
      </c>
      <c r="AC5" s="166">
        <f t="shared" si="8"/>
        <v>0</v>
      </c>
      <c r="AD5" s="166">
        <f t="shared" si="9"/>
        <v>0</v>
      </c>
      <c r="AE5" s="166">
        <f t="shared" si="10"/>
        <v>0</v>
      </c>
      <c r="AF5" s="166">
        <f t="shared" si="11"/>
        <v>0</v>
      </c>
      <c r="AG5" s="166">
        <f t="shared" si="12"/>
        <v>0</v>
      </c>
      <c r="AH5" s="166">
        <f t="shared" si="13"/>
        <v>0</v>
      </c>
      <c r="AI5" s="166">
        <f t="shared" si="14"/>
        <v>0</v>
      </c>
      <c r="AJ5" s="166">
        <f t="shared" si="15"/>
        <v>0</v>
      </c>
      <c r="AK5" s="166">
        <f t="shared" si="16"/>
        <v>0</v>
      </c>
    </row>
    <row r="6" spans="1:37" x14ac:dyDescent="0.3">
      <c r="S6" t="str">
        <f t="shared" si="0"/>
        <v/>
      </c>
      <c r="T6" s="162" t="s">
        <v>1301</v>
      </c>
      <c r="U6" s="162" t="str">
        <f>S6</f>
        <v/>
      </c>
      <c r="V6" s="162">
        <f t="shared" si="1"/>
        <v>0</v>
      </c>
      <c r="W6" s="162">
        <f t="shared" si="2"/>
        <v>0</v>
      </c>
      <c r="X6" s="162" t="e">
        <f t="shared" si="3"/>
        <v>#N/A</v>
      </c>
      <c r="Y6" s="162">
        <f t="shared" si="4"/>
        <v>0</v>
      </c>
      <c r="Z6" s="166">
        <f t="shared" si="5"/>
        <v>0</v>
      </c>
      <c r="AA6" s="166">
        <f t="shared" si="6"/>
        <v>0</v>
      </c>
      <c r="AB6" s="166">
        <f t="shared" si="7"/>
        <v>0</v>
      </c>
      <c r="AC6" s="166">
        <f t="shared" si="8"/>
        <v>0</v>
      </c>
      <c r="AD6" s="166">
        <f t="shared" si="9"/>
        <v>0</v>
      </c>
      <c r="AE6" s="166">
        <f t="shared" si="10"/>
        <v>0</v>
      </c>
      <c r="AF6" s="166">
        <f t="shared" si="11"/>
        <v>0</v>
      </c>
      <c r="AG6" s="166">
        <f t="shared" si="12"/>
        <v>0</v>
      </c>
      <c r="AH6" s="166">
        <f t="shared" si="13"/>
        <v>0</v>
      </c>
      <c r="AI6" s="166">
        <f t="shared" si="14"/>
        <v>0</v>
      </c>
      <c r="AJ6" s="166">
        <f t="shared" si="15"/>
        <v>0</v>
      </c>
      <c r="AK6" s="166">
        <f t="shared" si="16"/>
        <v>0</v>
      </c>
    </row>
    <row r="7" spans="1:37" x14ac:dyDescent="0.3">
      <c r="S7" t="str">
        <f t="shared" si="0"/>
        <v/>
      </c>
      <c r="T7" s="162" t="s">
        <v>1301</v>
      </c>
      <c r="U7" s="162" t="str">
        <f>S7</f>
        <v/>
      </c>
      <c r="V7" s="162">
        <f t="shared" si="1"/>
        <v>0</v>
      </c>
      <c r="W7" s="162">
        <f t="shared" si="2"/>
        <v>0</v>
      </c>
      <c r="X7" s="162" t="e">
        <f t="shared" si="3"/>
        <v>#N/A</v>
      </c>
      <c r="Y7" s="162">
        <f t="shared" si="4"/>
        <v>0</v>
      </c>
      <c r="Z7" s="166">
        <f t="shared" si="5"/>
        <v>0</v>
      </c>
      <c r="AA7" s="166">
        <f t="shared" si="6"/>
        <v>0</v>
      </c>
      <c r="AB7" s="166">
        <f t="shared" si="7"/>
        <v>0</v>
      </c>
      <c r="AC7" s="166">
        <f t="shared" si="8"/>
        <v>0</v>
      </c>
      <c r="AD7" s="166">
        <f t="shared" si="9"/>
        <v>0</v>
      </c>
      <c r="AE7" s="166">
        <f t="shared" si="10"/>
        <v>0</v>
      </c>
      <c r="AF7" s="166">
        <f t="shared" si="11"/>
        <v>0</v>
      </c>
      <c r="AG7" s="166">
        <f t="shared" si="12"/>
        <v>0</v>
      </c>
      <c r="AH7" s="166">
        <f t="shared" si="13"/>
        <v>0</v>
      </c>
      <c r="AI7" s="166">
        <f t="shared" si="14"/>
        <v>0</v>
      </c>
      <c r="AJ7" s="166">
        <f t="shared" si="15"/>
        <v>0</v>
      </c>
      <c r="AK7" s="166">
        <f t="shared" si="16"/>
        <v>0</v>
      </c>
    </row>
    <row r="8" spans="1:37" x14ac:dyDescent="0.3">
      <c r="S8" t="str">
        <f t="shared" si="0"/>
        <v/>
      </c>
      <c r="T8" s="162" t="s">
        <v>1301</v>
      </c>
      <c r="U8" s="162" t="str">
        <f>S8</f>
        <v/>
      </c>
      <c r="V8" s="162">
        <f t="shared" si="1"/>
        <v>0</v>
      </c>
      <c r="W8" s="162">
        <f t="shared" si="2"/>
        <v>0</v>
      </c>
      <c r="X8" s="162" t="e">
        <f t="shared" si="3"/>
        <v>#N/A</v>
      </c>
      <c r="Y8" s="162">
        <f t="shared" si="4"/>
        <v>0</v>
      </c>
      <c r="Z8" s="166">
        <f t="shared" si="5"/>
        <v>0</v>
      </c>
      <c r="AA8" s="166">
        <f t="shared" si="6"/>
        <v>0</v>
      </c>
      <c r="AB8" s="166">
        <f t="shared" si="7"/>
        <v>0</v>
      </c>
      <c r="AC8" s="166">
        <f t="shared" si="8"/>
        <v>0</v>
      </c>
      <c r="AD8" s="166">
        <f t="shared" si="9"/>
        <v>0</v>
      </c>
      <c r="AE8" s="166">
        <f t="shared" si="10"/>
        <v>0</v>
      </c>
      <c r="AF8" s="166">
        <f t="shared" si="11"/>
        <v>0</v>
      </c>
      <c r="AG8" s="166">
        <f t="shared" si="12"/>
        <v>0</v>
      </c>
      <c r="AH8" s="166">
        <f t="shared" si="13"/>
        <v>0</v>
      </c>
      <c r="AI8" s="166">
        <f t="shared" si="14"/>
        <v>0</v>
      </c>
      <c r="AJ8" s="166">
        <f t="shared" si="15"/>
        <v>0</v>
      </c>
      <c r="AK8" s="166">
        <f t="shared" si="16"/>
        <v>0</v>
      </c>
    </row>
    <row r="9" spans="1:37" x14ac:dyDescent="0.3">
      <c r="S9" t="str">
        <f t="shared" si="0"/>
        <v/>
      </c>
      <c r="T9" s="162" t="s">
        <v>1301</v>
      </c>
      <c r="U9" s="162" t="str">
        <f t="shared" ref="U9:U33" si="17">S9</f>
        <v/>
      </c>
      <c r="V9" s="162">
        <f t="shared" si="1"/>
        <v>0</v>
      </c>
      <c r="W9" s="162">
        <f t="shared" si="2"/>
        <v>0</v>
      </c>
      <c r="X9" s="162" t="e">
        <f t="shared" si="3"/>
        <v>#N/A</v>
      </c>
      <c r="Y9" s="162">
        <f t="shared" si="4"/>
        <v>0</v>
      </c>
      <c r="Z9" s="166">
        <f t="shared" si="5"/>
        <v>0</v>
      </c>
      <c r="AA9" s="166">
        <f t="shared" si="6"/>
        <v>0</v>
      </c>
      <c r="AB9" s="166">
        <f t="shared" si="7"/>
        <v>0</v>
      </c>
      <c r="AC9" s="166">
        <f t="shared" si="8"/>
        <v>0</v>
      </c>
      <c r="AD9" s="166">
        <f t="shared" si="9"/>
        <v>0</v>
      </c>
      <c r="AE9" s="166">
        <f t="shared" si="10"/>
        <v>0</v>
      </c>
      <c r="AF9" s="166">
        <f t="shared" si="11"/>
        <v>0</v>
      </c>
      <c r="AG9" s="166">
        <f t="shared" si="12"/>
        <v>0</v>
      </c>
      <c r="AH9" s="166">
        <f t="shared" si="13"/>
        <v>0</v>
      </c>
      <c r="AI9" s="166">
        <f t="shared" si="14"/>
        <v>0</v>
      </c>
      <c r="AJ9" s="166">
        <f t="shared" si="15"/>
        <v>0</v>
      </c>
      <c r="AK9" s="166">
        <f t="shared" si="16"/>
        <v>0</v>
      </c>
    </row>
    <row r="10" spans="1:37" x14ac:dyDescent="0.3">
      <c r="S10" t="str">
        <f t="shared" si="0"/>
        <v/>
      </c>
      <c r="T10" s="162" t="s">
        <v>1301</v>
      </c>
      <c r="U10" s="162" t="str">
        <f t="shared" si="17"/>
        <v/>
      </c>
      <c r="V10" s="162">
        <f t="shared" si="1"/>
        <v>0</v>
      </c>
      <c r="W10" s="162">
        <f t="shared" si="2"/>
        <v>0</v>
      </c>
      <c r="X10" s="162" t="e">
        <f t="shared" si="3"/>
        <v>#N/A</v>
      </c>
      <c r="Y10" s="162">
        <f t="shared" si="4"/>
        <v>0</v>
      </c>
      <c r="Z10" s="166">
        <f t="shared" si="5"/>
        <v>0</v>
      </c>
      <c r="AA10" s="166">
        <f t="shared" si="6"/>
        <v>0</v>
      </c>
      <c r="AB10" s="166">
        <f t="shared" si="7"/>
        <v>0</v>
      </c>
      <c r="AC10" s="166">
        <f t="shared" si="8"/>
        <v>0</v>
      </c>
      <c r="AD10" s="166">
        <f t="shared" si="9"/>
        <v>0</v>
      </c>
      <c r="AE10" s="166">
        <f t="shared" si="10"/>
        <v>0</v>
      </c>
      <c r="AF10" s="166">
        <f t="shared" si="11"/>
        <v>0</v>
      </c>
      <c r="AG10" s="166">
        <f t="shared" si="12"/>
        <v>0</v>
      </c>
      <c r="AH10" s="166">
        <f t="shared" si="13"/>
        <v>0</v>
      </c>
      <c r="AI10" s="166">
        <f t="shared" si="14"/>
        <v>0</v>
      </c>
      <c r="AJ10" s="166">
        <f t="shared" si="15"/>
        <v>0</v>
      </c>
      <c r="AK10" s="166">
        <f t="shared" si="16"/>
        <v>0</v>
      </c>
    </row>
    <row r="11" spans="1:37" x14ac:dyDescent="0.3">
      <c r="S11" t="str">
        <f t="shared" si="0"/>
        <v/>
      </c>
      <c r="T11" s="162" t="s">
        <v>1301</v>
      </c>
      <c r="U11" s="162" t="str">
        <f t="shared" si="17"/>
        <v/>
      </c>
      <c r="V11" s="162">
        <f t="shared" si="1"/>
        <v>0</v>
      </c>
      <c r="W11" s="162">
        <f t="shared" si="2"/>
        <v>0</v>
      </c>
      <c r="X11" s="162" t="e">
        <f t="shared" si="3"/>
        <v>#N/A</v>
      </c>
      <c r="Y11" s="162">
        <f t="shared" si="4"/>
        <v>0</v>
      </c>
      <c r="Z11" s="166">
        <f t="shared" si="5"/>
        <v>0</v>
      </c>
      <c r="AA11" s="166">
        <f t="shared" si="6"/>
        <v>0</v>
      </c>
      <c r="AB11" s="166">
        <f t="shared" si="7"/>
        <v>0</v>
      </c>
      <c r="AC11" s="166">
        <f t="shared" si="8"/>
        <v>0</v>
      </c>
      <c r="AD11" s="166">
        <f t="shared" si="9"/>
        <v>0</v>
      </c>
      <c r="AE11" s="166">
        <f t="shared" si="10"/>
        <v>0</v>
      </c>
      <c r="AF11" s="166">
        <f t="shared" si="11"/>
        <v>0</v>
      </c>
      <c r="AG11" s="166">
        <f t="shared" si="12"/>
        <v>0</v>
      </c>
      <c r="AH11" s="166">
        <f t="shared" si="13"/>
        <v>0</v>
      </c>
      <c r="AI11" s="166">
        <f t="shared" si="14"/>
        <v>0</v>
      </c>
      <c r="AJ11" s="166">
        <f t="shared" si="15"/>
        <v>0</v>
      </c>
      <c r="AK11" s="166">
        <f t="shared" si="16"/>
        <v>0</v>
      </c>
    </row>
    <row r="12" spans="1:37" x14ac:dyDescent="0.3">
      <c r="S12" t="str">
        <f t="shared" si="0"/>
        <v/>
      </c>
      <c r="T12" s="162" t="s">
        <v>1301</v>
      </c>
      <c r="U12" s="162" t="str">
        <f t="shared" si="17"/>
        <v/>
      </c>
      <c r="V12" s="162">
        <f t="shared" si="1"/>
        <v>0</v>
      </c>
      <c r="W12" s="162">
        <f t="shared" si="2"/>
        <v>0</v>
      </c>
      <c r="X12" s="162" t="e">
        <f t="shared" si="3"/>
        <v>#N/A</v>
      </c>
      <c r="Y12" s="162">
        <f t="shared" si="4"/>
        <v>0</v>
      </c>
      <c r="Z12" s="166">
        <f t="shared" si="5"/>
        <v>0</v>
      </c>
      <c r="AA12" s="166">
        <f t="shared" si="6"/>
        <v>0</v>
      </c>
      <c r="AB12" s="166">
        <f t="shared" si="7"/>
        <v>0</v>
      </c>
      <c r="AC12" s="166">
        <f t="shared" si="8"/>
        <v>0</v>
      </c>
      <c r="AD12" s="166">
        <f t="shared" si="9"/>
        <v>0</v>
      </c>
      <c r="AE12" s="166">
        <f t="shared" si="10"/>
        <v>0</v>
      </c>
      <c r="AF12" s="166">
        <f t="shared" si="11"/>
        <v>0</v>
      </c>
      <c r="AG12" s="166">
        <f t="shared" si="12"/>
        <v>0</v>
      </c>
      <c r="AH12" s="166">
        <f t="shared" si="13"/>
        <v>0</v>
      </c>
      <c r="AI12" s="166">
        <f t="shared" si="14"/>
        <v>0</v>
      </c>
      <c r="AJ12" s="166">
        <f t="shared" si="15"/>
        <v>0</v>
      </c>
      <c r="AK12" s="166">
        <f t="shared" si="16"/>
        <v>0</v>
      </c>
    </row>
    <row r="13" spans="1:37" x14ac:dyDescent="0.3">
      <c r="S13" t="str">
        <f t="shared" si="0"/>
        <v/>
      </c>
      <c r="T13" s="162" t="s">
        <v>1301</v>
      </c>
      <c r="U13" s="162" t="str">
        <f t="shared" si="17"/>
        <v/>
      </c>
      <c r="V13" s="162">
        <f t="shared" si="1"/>
        <v>0</v>
      </c>
      <c r="W13" s="162">
        <f t="shared" si="2"/>
        <v>0</v>
      </c>
      <c r="X13" s="162" t="e">
        <f t="shared" si="3"/>
        <v>#N/A</v>
      </c>
      <c r="Y13" s="162">
        <f t="shared" si="4"/>
        <v>0</v>
      </c>
      <c r="Z13" s="166">
        <f t="shared" si="5"/>
        <v>0</v>
      </c>
      <c r="AA13" s="166">
        <f t="shared" si="6"/>
        <v>0</v>
      </c>
      <c r="AB13" s="166">
        <f t="shared" si="7"/>
        <v>0</v>
      </c>
      <c r="AC13" s="166">
        <f t="shared" si="8"/>
        <v>0</v>
      </c>
      <c r="AD13" s="166">
        <f t="shared" si="9"/>
        <v>0</v>
      </c>
      <c r="AE13" s="166">
        <f t="shared" si="10"/>
        <v>0</v>
      </c>
      <c r="AF13" s="166">
        <f t="shared" si="11"/>
        <v>0</v>
      </c>
      <c r="AG13" s="166">
        <f t="shared" si="12"/>
        <v>0</v>
      </c>
      <c r="AH13" s="166">
        <f t="shared" si="13"/>
        <v>0</v>
      </c>
      <c r="AI13" s="166">
        <f t="shared" si="14"/>
        <v>0</v>
      </c>
      <c r="AJ13" s="166">
        <f t="shared" si="15"/>
        <v>0</v>
      </c>
      <c r="AK13" s="166">
        <f t="shared" si="16"/>
        <v>0</v>
      </c>
    </row>
    <row r="14" spans="1:37" x14ac:dyDescent="0.3">
      <c r="S14" t="str">
        <f t="shared" si="0"/>
        <v/>
      </c>
      <c r="T14" s="162" t="s">
        <v>1301</v>
      </c>
      <c r="U14" s="162" t="str">
        <f t="shared" si="17"/>
        <v/>
      </c>
      <c r="V14" s="162">
        <f t="shared" si="1"/>
        <v>0</v>
      </c>
      <c r="W14" s="162">
        <f t="shared" si="2"/>
        <v>0</v>
      </c>
      <c r="X14" s="162" t="e">
        <f t="shared" si="3"/>
        <v>#N/A</v>
      </c>
      <c r="Y14" s="162">
        <f t="shared" si="4"/>
        <v>0</v>
      </c>
      <c r="Z14" s="166">
        <f t="shared" si="5"/>
        <v>0</v>
      </c>
      <c r="AA14" s="166">
        <f t="shared" si="6"/>
        <v>0</v>
      </c>
      <c r="AB14" s="166">
        <f t="shared" si="7"/>
        <v>0</v>
      </c>
      <c r="AC14" s="166">
        <f t="shared" si="8"/>
        <v>0</v>
      </c>
      <c r="AD14" s="166">
        <f t="shared" si="9"/>
        <v>0</v>
      </c>
      <c r="AE14" s="166">
        <f t="shared" si="10"/>
        <v>0</v>
      </c>
      <c r="AF14" s="166">
        <f t="shared" si="11"/>
        <v>0</v>
      </c>
      <c r="AG14" s="166">
        <f t="shared" si="12"/>
        <v>0</v>
      </c>
      <c r="AH14" s="166">
        <f t="shared" si="13"/>
        <v>0</v>
      </c>
      <c r="AI14" s="166">
        <f t="shared" si="14"/>
        <v>0</v>
      </c>
      <c r="AJ14" s="166">
        <f t="shared" si="15"/>
        <v>0</v>
      </c>
      <c r="AK14" s="166">
        <f t="shared" si="16"/>
        <v>0</v>
      </c>
    </row>
    <row r="15" spans="1:37" x14ac:dyDescent="0.3">
      <c r="S15" t="str">
        <f t="shared" si="0"/>
        <v/>
      </c>
      <c r="T15" s="162" t="s">
        <v>1301</v>
      </c>
      <c r="U15" s="162" t="str">
        <f t="shared" si="17"/>
        <v/>
      </c>
      <c r="V15" s="162">
        <f t="shared" si="1"/>
        <v>0</v>
      </c>
      <c r="W15" s="162">
        <f t="shared" si="2"/>
        <v>0</v>
      </c>
      <c r="X15" s="162" t="e">
        <f t="shared" si="3"/>
        <v>#N/A</v>
      </c>
      <c r="Y15" s="162">
        <f t="shared" si="4"/>
        <v>0</v>
      </c>
      <c r="Z15" s="166">
        <f t="shared" si="5"/>
        <v>0</v>
      </c>
      <c r="AA15" s="166">
        <f t="shared" si="6"/>
        <v>0</v>
      </c>
      <c r="AB15" s="166">
        <f t="shared" si="7"/>
        <v>0</v>
      </c>
      <c r="AC15" s="166">
        <f t="shared" si="8"/>
        <v>0</v>
      </c>
      <c r="AD15" s="166">
        <f t="shared" si="9"/>
        <v>0</v>
      </c>
      <c r="AE15" s="166">
        <f t="shared" si="10"/>
        <v>0</v>
      </c>
      <c r="AF15" s="166">
        <f t="shared" si="11"/>
        <v>0</v>
      </c>
      <c r="AG15" s="166">
        <f t="shared" si="12"/>
        <v>0</v>
      </c>
      <c r="AH15" s="166">
        <f t="shared" si="13"/>
        <v>0</v>
      </c>
      <c r="AI15" s="166">
        <f t="shared" si="14"/>
        <v>0</v>
      </c>
      <c r="AJ15" s="166">
        <f t="shared" si="15"/>
        <v>0</v>
      </c>
      <c r="AK15" s="166">
        <f t="shared" si="16"/>
        <v>0</v>
      </c>
    </row>
    <row r="16" spans="1:37" x14ac:dyDescent="0.3">
      <c r="S16" t="str">
        <f t="shared" si="0"/>
        <v/>
      </c>
      <c r="T16" s="162" t="s">
        <v>1301</v>
      </c>
      <c r="U16" s="162" t="str">
        <f t="shared" si="17"/>
        <v/>
      </c>
      <c r="V16" s="162">
        <f t="shared" si="1"/>
        <v>0</v>
      </c>
      <c r="W16" s="162">
        <f t="shared" si="2"/>
        <v>0</v>
      </c>
      <c r="X16" s="162" t="e">
        <f t="shared" si="3"/>
        <v>#N/A</v>
      </c>
      <c r="Y16" s="162">
        <f t="shared" si="4"/>
        <v>0</v>
      </c>
      <c r="Z16" s="166">
        <f t="shared" si="5"/>
        <v>0</v>
      </c>
      <c r="AA16" s="166">
        <f t="shared" si="6"/>
        <v>0</v>
      </c>
      <c r="AB16" s="166">
        <f t="shared" si="7"/>
        <v>0</v>
      </c>
      <c r="AC16" s="166">
        <f t="shared" si="8"/>
        <v>0</v>
      </c>
      <c r="AD16" s="166">
        <f t="shared" si="9"/>
        <v>0</v>
      </c>
      <c r="AE16" s="166">
        <f t="shared" si="10"/>
        <v>0</v>
      </c>
      <c r="AF16" s="166">
        <f t="shared" si="11"/>
        <v>0</v>
      </c>
      <c r="AG16" s="166">
        <f t="shared" si="12"/>
        <v>0</v>
      </c>
      <c r="AH16" s="166">
        <f t="shared" si="13"/>
        <v>0</v>
      </c>
      <c r="AI16" s="166">
        <f t="shared" si="14"/>
        <v>0</v>
      </c>
      <c r="AJ16" s="166">
        <f t="shared" si="15"/>
        <v>0</v>
      </c>
      <c r="AK16" s="166">
        <f t="shared" si="16"/>
        <v>0</v>
      </c>
    </row>
    <row r="17" spans="19:37" x14ac:dyDescent="0.3">
      <c r="S17" t="str">
        <f t="shared" si="0"/>
        <v/>
      </c>
      <c r="T17" s="162" t="s">
        <v>1301</v>
      </c>
      <c r="U17" s="162" t="str">
        <f t="shared" si="17"/>
        <v/>
      </c>
      <c r="V17" s="162">
        <f t="shared" si="1"/>
        <v>0</v>
      </c>
      <c r="W17" s="162">
        <f t="shared" si="2"/>
        <v>0</v>
      </c>
      <c r="X17" s="162" t="e">
        <f t="shared" si="3"/>
        <v>#N/A</v>
      </c>
      <c r="Y17" s="162">
        <f t="shared" si="4"/>
        <v>0</v>
      </c>
      <c r="Z17" s="166">
        <f t="shared" si="5"/>
        <v>0</v>
      </c>
      <c r="AA17" s="166">
        <f t="shared" si="6"/>
        <v>0</v>
      </c>
      <c r="AB17" s="166">
        <f t="shared" si="7"/>
        <v>0</v>
      </c>
      <c r="AC17" s="166">
        <f t="shared" si="8"/>
        <v>0</v>
      </c>
      <c r="AD17" s="166">
        <f t="shared" si="9"/>
        <v>0</v>
      </c>
      <c r="AE17" s="166">
        <f t="shared" si="10"/>
        <v>0</v>
      </c>
      <c r="AF17" s="166">
        <f t="shared" si="11"/>
        <v>0</v>
      </c>
      <c r="AG17" s="166">
        <f t="shared" si="12"/>
        <v>0</v>
      </c>
      <c r="AH17" s="166">
        <f t="shared" si="13"/>
        <v>0</v>
      </c>
      <c r="AI17" s="166">
        <f t="shared" si="14"/>
        <v>0</v>
      </c>
      <c r="AJ17" s="166">
        <f t="shared" si="15"/>
        <v>0</v>
      </c>
      <c r="AK17" s="166">
        <f t="shared" si="16"/>
        <v>0</v>
      </c>
    </row>
    <row r="18" spans="19:37" x14ac:dyDescent="0.3">
      <c r="S18" t="str">
        <f t="shared" si="0"/>
        <v/>
      </c>
      <c r="T18" s="162" t="s">
        <v>1301</v>
      </c>
      <c r="U18" s="162" t="str">
        <f t="shared" si="17"/>
        <v/>
      </c>
      <c r="V18" s="162">
        <f t="shared" si="1"/>
        <v>0</v>
      </c>
      <c r="W18" s="162">
        <f t="shared" si="2"/>
        <v>0</v>
      </c>
      <c r="X18" s="162" t="e">
        <f t="shared" si="3"/>
        <v>#N/A</v>
      </c>
      <c r="Y18" s="162">
        <f t="shared" si="4"/>
        <v>0</v>
      </c>
      <c r="Z18" s="166">
        <f t="shared" si="5"/>
        <v>0</v>
      </c>
      <c r="AA18" s="166">
        <f t="shared" si="6"/>
        <v>0</v>
      </c>
      <c r="AB18" s="166">
        <f t="shared" si="7"/>
        <v>0</v>
      </c>
      <c r="AC18" s="166">
        <f t="shared" si="8"/>
        <v>0</v>
      </c>
      <c r="AD18" s="166">
        <f t="shared" si="9"/>
        <v>0</v>
      </c>
      <c r="AE18" s="166">
        <f t="shared" si="10"/>
        <v>0</v>
      </c>
      <c r="AF18" s="166">
        <f t="shared" si="11"/>
        <v>0</v>
      </c>
      <c r="AG18" s="166">
        <f t="shared" si="12"/>
        <v>0</v>
      </c>
      <c r="AH18" s="166">
        <f t="shared" si="13"/>
        <v>0</v>
      </c>
      <c r="AI18" s="166">
        <f t="shared" si="14"/>
        <v>0</v>
      </c>
      <c r="AJ18" s="166">
        <f t="shared" si="15"/>
        <v>0</v>
      </c>
      <c r="AK18" s="166">
        <f t="shared" si="16"/>
        <v>0</v>
      </c>
    </row>
    <row r="19" spans="19:37" x14ac:dyDescent="0.3">
      <c r="S19" t="str">
        <f t="shared" si="0"/>
        <v/>
      </c>
      <c r="T19" s="162" t="s">
        <v>1301</v>
      </c>
      <c r="U19" s="162" t="str">
        <f t="shared" si="17"/>
        <v/>
      </c>
      <c r="V19" s="162">
        <f t="shared" si="1"/>
        <v>0</v>
      </c>
      <c r="W19" s="162">
        <f t="shared" si="2"/>
        <v>0</v>
      </c>
      <c r="X19" s="162" t="e">
        <f t="shared" si="3"/>
        <v>#N/A</v>
      </c>
      <c r="Y19" s="162">
        <f t="shared" si="4"/>
        <v>0</v>
      </c>
      <c r="Z19" s="166">
        <f t="shared" si="5"/>
        <v>0</v>
      </c>
      <c r="AA19" s="166">
        <f t="shared" si="6"/>
        <v>0</v>
      </c>
      <c r="AB19" s="166">
        <f t="shared" si="7"/>
        <v>0</v>
      </c>
      <c r="AC19" s="166">
        <f t="shared" si="8"/>
        <v>0</v>
      </c>
      <c r="AD19" s="166">
        <f t="shared" si="9"/>
        <v>0</v>
      </c>
      <c r="AE19" s="166">
        <f t="shared" si="10"/>
        <v>0</v>
      </c>
      <c r="AF19" s="166">
        <f t="shared" si="11"/>
        <v>0</v>
      </c>
      <c r="AG19" s="166">
        <f t="shared" si="12"/>
        <v>0</v>
      </c>
      <c r="AH19" s="166">
        <f t="shared" si="13"/>
        <v>0</v>
      </c>
      <c r="AI19" s="166">
        <f t="shared" si="14"/>
        <v>0</v>
      </c>
      <c r="AJ19" s="166">
        <f t="shared" si="15"/>
        <v>0</v>
      </c>
      <c r="AK19" s="166">
        <f t="shared" si="16"/>
        <v>0</v>
      </c>
    </row>
    <row r="20" spans="19:37" x14ac:dyDescent="0.3">
      <c r="S20" t="str">
        <f t="shared" si="0"/>
        <v/>
      </c>
      <c r="T20" s="162" t="s">
        <v>1301</v>
      </c>
      <c r="U20" s="162" t="str">
        <f t="shared" si="17"/>
        <v/>
      </c>
      <c r="V20" s="162">
        <f t="shared" si="1"/>
        <v>0</v>
      </c>
      <c r="W20" s="162">
        <f t="shared" si="2"/>
        <v>0</v>
      </c>
      <c r="X20" s="162" t="e">
        <f t="shared" si="3"/>
        <v>#N/A</v>
      </c>
      <c r="Y20" s="162">
        <f t="shared" si="4"/>
        <v>0</v>
      </c>
      <c r="Z20" s="166">
        <f t="shared" si="5"/>
        <v>0</v>
      </c>
      <c r="AA20" s="166">
        <f t="shared" si="6"/>
        <v>0</v>
      </c>
      <c r="AB20" s="166">
        <f t="shared" si="7"/>
        <v>0</v>
      </c>
      <c r="AC20" s="166">
        <f t="shared" si="8"/>
        <v>0</v>
      </c>
      <c r="AD20" s="166">
        <f t="shared" si="9"/>
        <v>0</v>
      </c>
      <c r="AE20" s="166">
        <f t="shared" si="10"/>
        <v>0</v>
      </c>
      <c r="AF20" s="166">
        <f t="shared" si="11"/>
        <v>0</v>
      </c>
      <c r="AG20" s="166">
        <f t="shared" si="12"/>
        <v>0</v>
      </c>
      <c r="AH20" s="166">
        <f t="shared" si="13"/>
        <v>0</v>
      </c>
      <c r="AI20" s="166">
        <f t="shared" si="14"/>
        <v>0</v>
      </c>
      <c r="AJ20" s="166">
        <f t="shared" si="15"/>
        <v>0</v>
      </c>
      <c r="AK20" s="166">
        <f t="shared" si="16"/>
        <v>0</v>
      </c>
    </row>
    <row r="21" spans="19:37" x14ac:dyDescent="0.3">
      <c r="S21" t="str">
        <f t="shared" si="0"/>
        <v/>
      </c>
      <c r="T21" s="162" t="s">
        <v>1301</v>
      </c>
      <c r="U21" s="162" t="str">
        <f t="shared" si="17"/>
        <v/>
      </c>
      <c r="V21" s="162">
        <f t="shared" si="1"/>
        <v>0</v>
      </c>
      <c r="W21" s="162">
        <f t="shared" si="2"/>
        <v>0</v>
      </c>
      <c r="X21" s="162" t="e">
        <f t="shared" si="3"/>
        <v>#N/A</v>
      </c>
      <c r="Y21" s="162">
        <f t="shared" si="4"/>
        <v>0</v>
      </c>
      <c r="Z21" s="166">
        <f t="shared" si="5"/>
        <v>0</v>
      </c>
      <c r="AA21" s="166">
        <f t="shared" si="6"/>
        <v>0</v>
      </c>
      <c r="AB21" s="166">
        <f t="shared" si="7"/>
        <v>0</v>
      </c>
      <c r="AC21" s="166">
        <f t="shared" si="8"/>
        <v>0</v>
      </c>
      <c r="AD21" s="166">
        <f t="shared" si="9"/>
        <v>0</v>
      </c>
      <c r="AE21" s="166">
        <f t="shared" si="10"/>
        <v>0</v>
      </c>
      <c r="AF21" s="166">
        <f t="shared" si="11"/>
        <v>0</v>
      </c>
      <c r="AG21" s="166">
        <f t="shared" si="12"/>
        <v>0</v>
      </c>
      <c r="AH21" s="166">
        <f t="shared" si="13"/>
        <v>0</v>
      </c>
      <c r="AI21" s="166">
        <f t="shared" si="14"/>
        <v>0</v>
      </c>
      <c r="AJ21" s="166">
        <f t="shared" si="15"/>
        <v>0</v>
      </c>
      <c r="AK21" s="166">
        <f t="shared" si="16"/>
        <v>0</v>
      </c>
    </row>
    <row r="22" spans="19:37" x14ac:dyDescent="0.3">
      <c r="S22" t="str">
        <f t="shared" si="0"/>
        <v/>
      </c>
      <c r="T22" s="162" t="s">
        <v>1301</v>
      </c>
      <c r="U22" s="162" t="str">
        <f t="shared" si="17"/>
        <v/>
      </c>
      <c r="V22" s="162">
        <f t="shared" si="1"/>
        <v>0</v>
      </c>
      <c r="W22" s="162">
        <f t="shared" si="2"/>
        <v>0</v>
      </c>
      <c r="X22" s="162" t="e">
        <f t="shared" si="3"/>
        <v>#N/A</v>
      </c>
      <c r="Y22" s="162">
        <f t="shared" si="4"/>
        <v>0</v>
      </c>
      <c r="Z22" s="166">
        <f t="shared" si="5"/>
        <v>0</v>
      </c>
      <c r="AA22" s="166">
        <f t="shared" si="6"/>
        <v>0</v>
      </c>
      <c r="AB22" s="166">
        <f t="shared" si="7"/>
        <v>0</v>
      </c>
      <c r="AC22" s="166">
        <f t="shared" si="8"/>
        <v>0</v>
      </c>
      <c r="AD22" s="166">
        <f t="shared" si="9"/>
        <v>0</v>
      </c>
      <c r="AE22" s="166">
        <f t="shared" si="10"/>
        <v>0</v>
      </c>
      <c r="AF22" s="166">
        <f t="shared" si="11"/>
        <v>0</v>
      </c>
      <c r="AG22" s="166">
        <f t="shared" si="12"/>
        <v>0</v>
      </c>
      <c r="AH22" s="166">
        <f t="shared" si="13"/>
        <v>0</v>
      </c>
      <c r="AI22" s="166">
        <f t="shared" si="14"/>
        <v>0</v>
      </c>
      <c r="AJ22" s="166">
        <f t="shared" si="15"/>
        <v>0</v>
      </c>
      <c r="AK22" s="166">
        <f t="shared" si="16"/>
        <v>0</v>
      </c>
    </row>
    <row r="23" spans="19:37" x14ac:dyDescent="0.3">
      <c r="S23" t="str">
        <f t="shared" si="0"/>
        <v/>
      </c>
      <c r="T23" s="162" t="s">
        <v>1301</v>
      </c>
      <c r="U23" s="162" t="str">
        <f t="shared" si="17"/>
        <v/>
      </c>
      <c r="V23" s="162">
        <f t="shared" si="1"/>
        <v>0</v>
      </c>
      <c r="W23" s="162">
        <f t="shared" si="2"/>
        <v>0</v>
      </c>
      <c r="X23" s="162" t="e">
        <f t="shared" si="3"/>
        <v>#N/A</v>
      </c>
      <c r="Y23" s="162">
        <f t="shared" si="4"/>
        <v>0</v>
      </c>
      <c r="Z23" s="166">
        <f t="shared" si="5"/>
        <v>0</v>
      </c>
      <c r="AA23" s="166">
        <f t="shared" si="6"/>
        <v>0</v>
      </c>
      <c r="AB23" s="166">
        <f t="shared" si="7"/>
        <v>0</v>
      </c>
      <c r="AC23" s="166">
        <f t="shared" si="8"/>
        <v>0</v>
      </c>
      <c r="AD23" s="166">
        <f t="shared" si="9"/>
        <v>0</v>
      </c>
      <c r="AE23" s="166">
        <f t="shared" si="10"/>
        <v>0</v>
      </c>
      <c r="AF23" s="166">
        <f t="shared" si="11"/>
        <v>0</v>
      </c>
      <c r="AG23" s="166">
        <f t="shared" si="12"/>
        <v>0</v>
      </c>
      <c r="AH23" s="166">
        <f t="shared" si="13"/>
        <v>0</v>
      </c>
      <c r="AI23" s="166">
        <f t="shared" si="14"/>
        <v>0</v>
      </c>
      <c r="AJ23" s="166">
        <f t="shared" si="15"/>
        <v>0</v>
      </c>
      <c r="AK23" s="166">
        <f t="shared" si="16"/>
        <v>0</v>
      </c>
    </row>
    <row r="24" spans="19:37" x14ac:dyDescent="0.3">
      <c r="S24" t="str">
        <f t="shared" si="0"/>
        <v/>
      </c>
      <c r="T24" s="162" t="s">
        <v>1301</v>
      </c>
      <c r="U24" s="162" t="str">
        <f t="shared" si="17"/>
        <v/>
      </c>
      <c r="V24" s="162">
        <f t="shared" si="1"/>
        <v>0</v>
      </c>
      <c r="W24" s="162">
        <f t="shared" si="2"/>
        <v>0</v>
      </c>
      <c r="X24" s="162" t="e">
        <f t="shared" si="3"/>
        <v>#N/A</v>
      </c>
      <c r="Y24" s="162">
        <f t="shared" si="4"/>
        <v>0</v>
      </c>
      <c r="Z24" s="166">
        <f t="shared" si="5"/>
        <v>0</v>
      </c>
      <c r="AA24" s="166">
        <f t="shared" si="6"/>
        <v>0</v>
      </c>
      <c r="AB24" s="166">
        <f t="shared" si="7"/>
        <v>0</v>
      </c>
      <c r="AC24" s="166">
        <f t="shared" si="8"/>
        <v>0</v>
      </c>
      <c r="AD24" s="166">
        <f t="shared" si="9"/>
        <v>0</v>
      </c>
      <c r="AE24" s="166">
        <f t="shared" si="10"/>
        <v>0</v>
      </c>
      <c r="AF24" s="166">
        <f t="shared" si="11"/>
        <v>0</v>
      </c>
      <c r="AG24" s="166">
        <f t="shared" si="12"/>
        <v>0</v>
      </c>
      <c r="AH24" s="166">
        <f t="shared" si="13"/>
        <v>0</v>
      </c>
      <c r="AI24" s="166">
        <f t="shared" si="14"/>
        <v>0</v>
      </c>
      <c r="AJ24" s="166">
        <f t="shared" si="15"/>
        <v>0</v>
      </c>
      <c r="AK24" s="166">
        <f t="shared" si="16"/>
        <v>0</v>
      </c>
    </row>
    <row r="25" spans="19:37" x14ac:dyDescent="0.3">
      <c r="S25" t="str">
        <f t="shared" si="0"/>
        <v/>
      </c>
      <c r="T25" s="162" t="s">
        <v>1301</v>
      </c>
      <c r="U25" s="162" t="str">
        <f t="shared" si="17"/>
        <v/>
      </c>
      <c r="V25" s="162">
        <f t="shared" si="1"/>
        <v>0</v>
      </c>
      <c r="W25" s="162">
        <f t="shared" si="2"/>
        <v>0</v>
      </c>
      <c r="X25" s="162" t="e">
        <f t="shared" si="3"/>
        <v>#N/A</v>
      </c>
      <c r="Y25" s="162">
        <f t="shared" si="4"/>
        <v>0</v>
      </c>
      <c r="Z25" s="166">
        <f t="shared" si="5"/>
        <v>0</v>
      </c>
      <c r="AA25" s="166">
        <f t="shared" si="6"/>
        <v>0</v>
      </c>
      <c r="AB25" s="166">
        <f t="shared" si="7"/>
        <v>0</v>
      </c>
      <c r="AC25" s="166">
        <f t="shared" si="8"/>
        <v>0</v>
      </c>
      <c r="AD25" s="166">
        <f t="shared" si="9"/>
        <v>0</v>
      </c>
      <c r="AE25" s="166">
        <f t="shared" si="10"/>
        <v>0</v>
      </c>
      <c r="AF25" s="166">
        <f t="shared" si="11"/>
        <v>0</v>
      </c>
      <c r="AG25" s="166">
        <f t="shared" si="12"/>
        <v>0</v>
      </c>
      <c r="AH25" s="166">
        <f t="shared" si="13"/>
        <v>0</v>
      </c>
      <c r="AI25" s="166">
        <f t="shared" si="14"/>
        <v>0</v>
      </c>
      <c r="AJ25" s="166">
        <f t="shared" si="15"/>
        <v>0</v>
      </c>
      <c r="AK25" s="166">
        <f t="shared" si="16"/>
        <v>0</v>
      </c>
    </row>
    <row r="26" spans="19:37" x14ac:dyDescent="0.3">
      <c r="S26" t="str">
        <f t="shared" si="0"/>
        <v/>
      </c>
      <c r="T26" s="162" t="s">
        <v>1301</v>
      </c>
      <c r="U26" s="162" t="str">
        <f t="shared" si="17"/>
        <v/>
      </c>
      <c r="V26" s="162">
        <f t="shared" si="1"/>
        <v>0</v>
      </c>
      <c r="W26" s="162">
        <f t="shared" si="2"/>
        <v>0</v>
      </c>
      <c r="X26" s="162" t="e">
        <f t="shared" si="3"/>
        <v>#N/A</v>
      </c>
      <c r="Y26" s="162">
        <f t="shared" si="4"/>
        <v>0</v>
      </c>
      <c r="Z26" s="166">
        <f t="shared" si="5"/>
        <v>0</v>
      </c>
      <c r="AA26" s="166">
        <f t="shared" si="6"/>
        <v>0</v>
      </c>
      <c r="AB26" s="166">
        <f t="shared" si="7"/>
        <v>0</v>
      </c>
      <c r="AC26" s="166">
        <f t="shared" si="8"/>
        <v>0</v>
      </c>
      <c r="AD26" s="166">
        <f t="shared" si="9"/>
        <v>0</v>
      </c>
      <c r="AE26" s="166">
        <f t="shared" si="10"/>
        <v>0</v>
      </c>
      <c r="AF26" s="166">
        <f t="shared" si="11"/>
        <v>0</v>
      </c>
      <c r="AG26" s="166">
        <f t="shared" si="12"/>
        <v>0</v>
      </c>
      <c r="AH26" s="166">
        <f t="shared" si="13"/>
        <v>0</v>
      </c>
      <c r="AI26" s="166">
        <f t="shared" si="14"/>
        <v>0</v>
      </c>
      <c r="AJ26" s="166">
        <f t="shared" si="15"/>
        <v>0</v>
      </c>
      <c r="AK26" s="166">
        <f t="shared" si="16"/>
        <v>0</v>
      </c>
    </row>
    <row r="27" spans="19:37" x14ac:dyDescent="0.3">
      <c r="S27" t="str">
        <f t="shared" si="0"/>
        <v/>
      </c>
      <c r="T27" s="162" t="s">
        <v>1301</v>
      </c>
      <c r="U27" s="162" t="str">
        <f t="shared" si="17"/>
        <v/>
      </c>
      <c r="V27" s="162">
        <f t="shared" si="1"/>
        <v>0</v>
      </c>
      <c r="W27" s="162">
        <f t="shared" si="2"/>
        <v>0</v>
      </c>
      <c r="X27" s="162" t="e">
        <f t="shared" si="3"/>
        <v>#N/A</v>
      </c>
      <c r="Y27" s="162">
        <f t="shared" si="4"/>
        <v>0</v>
      </c>
      <c r="Z27" s="166">
        <f t="shared" si="5"/>
        <v>0</v>
      </c>
      <c r="AA27" s="166">
        <f t="shared" si="6"/>
        <v>0</v>
      </c>
      <c r="AB27" s="166">
        <f t="shared" si="7"/>
        <v>0</v>
      </c>
      <c r="AC27" s="166">
        <f t="shared" si="8"/>
        <v>0</v>
      </c>
      <c r="AD27" s="166">
        <f t="shared" si="9"/>
        <v>0</v>
      </c>
      <c r="AE27" s="166">
        <f t="shared" si="10"/>
        <v>0</v>
      </c>
      <c r="AF27" s="166">
        <f t="shared" si="11"/>
        <v>0</v>
      </c>
      <c r="AG27" s="166">
        <f t="shared" si="12"/>
        <v>0</v>
      </c>
      <c r="AH27" s="166">
        <f t="shared" si="13"/>
        <v>0</v>
      </c>
      <c r="AI27" s="166">
        <f t="shared" si="14"/>
        <v>0</v>
      </c>
      <c r="AJ27" s="166">
        <f t="shared" si="15"/>
        <v>0</v>
      </c>
      <c r="AK27" s="166">
        <f t="shared" si="16"/>
        <v>0</v>
      </c>
    </row>
    <row r="28" spans="19:37" x14ac:dyDescent="0.3">
      <c r="S28" t="str">
        <f t="shared" si="0"/>
        <v/>
      </c>
      <c r="T28" s="162" t="s">
        <v>1301</v>
      </c>
      <c r="U28" s="162" t="str">
        <f t="shared" si="17"/>
        <v/>
      </c>
      <c r="V28" s="162">
        <f t="shared" si="1"/>
        <v>0</v>
      </c>
      <c r="W28" s="162">
        <f t="shared" si="2"/>
        <v>0</v>
      </c>
      <c r="X28" s="162" t="e">
        <f t="shared" si="3"/>
        <v>#N/A</v>
      </c>
      <c r="Y28" s="162">
        <f t="shared" si="4"/>
        <v>0</v>
      </c>
      <c r="Z28" s="166">
        <f t="shared" si="5"/>
        <v>0</v>
      </c>
      <c r="AA28" s="166">
        <f t="shared" si="6"/>
        <v>0</v>
      </c>
      <c r="AB28" s="166">
        <f t="shared" si="7"/>
        <v>0</v>
      </c>
      <c r="AC28" s="166">
        <f t="shared" si="8"/>
        <v>0</v>
      </c>
      <c r="AD28" s="166">
        <f t="shared" si="9"/>
        <v>0</v>
      </c>
      <c r="AE28" s="166">
        <f t="shared" si="10"/>
        <v>0</v>
      </c>
      <c r="AF28" s="166">
        <f t="shared" si="11"/>
        <v>0</v>
      </c>
      <c r="AG28" s="166">
        <f t="shared" si="12"/>
        <v>0</v>
      </c>
      <c r="AH28" s="166">
        <f t="shared" si="13"/>
        <v>0</v>
      </c>
      <c r="AI28" s="166">
        <f t="shared" si="14"/>
        <v>0</v>
      </c>
      <c r="AJ28" s="166">
        <f t="shared" si="15"/>
        <v>0</v>
      </c>
      <c r="AK28" s="166">
        <f t="shared" si="16"/>
        <v>0</v>
      </c>
    </row>
    <row r="29" spans="19:37" x14ac:dyDescent="0.3">
      <c r="S29" t="str">
        <f t="shared" si="0"/>
        <v/>
      </c>
      <c r="T29" s="162" t="s">
        <v>1301</v>
      </c>
      <c r="U29" s="162" t="str">
        <f t="shared" si="17"/>
        <v/>
      </c>
      <c r="V29" s="162">
        <f t="shared" si="1"/>
        <v>0</v>
      </c>
      <c r="W29" s="162">
        <f t="shared" si="2"/>
        <v>0</v>
      </c>
      <c r="X29" s="162" t="e">
        <f t="shared" si="3"/>
        <v>#N/A</v>
      </c>
      <c r="Y29" s="162">
        <f t="shared" si="4"/>
        <v>0</v>
      </c>
      <c r="Z29" s="166">
        <f t="shared" si="5"/>
        <v>0</v>
      </c>
      <c r="AA29" s="166">
        <f t="shared" si="6"/>
        <v>0</v>
      </c>
      <c r="AB29" s="166">
        <f t="shared" si="7"/>
        <v>0</v>
      </c>
      <c r="AC29" s="166">
        <f t="shared" si="8"/>
        <v>0</v>
      </c>
      <c r="AD29" s="166">
        <f t="shared" si="9"/>
        <v>0</v>
      </c>
      <c r="AE29" s="166">
        <f t="shared" si="10"/>
        <v>0</v>
      </c>
      <c r="AF29" s="166">
        <f t="shared" si="11"/>
        <v>0</v>
      </c>
      <c r="AG29" s="166">
        <f t="shared" si="12"/>
        <v>0</v>
      </c>
      <c r="AH29" s="166">
        <f t="shared" si="13"/>
        <v>0</v>
      </c>
      <c r="AI29" s="166">
        <f t="shared" si="14"/>
        <v>0</v>
      </c>
      <c r="AJ29" s="166">
        <f t="shared" si="15"/>
        <v>0</v>
      </c>
      <c r="AK29" s="166">
        <f t="shared" si="16"/>
        <v>0</v>
      </c>
    </row>
    <row r="30" spans="19:37" x14ac:dyDescent="0.3">
      <c r="S30" t="str">
        <f t="shared" si="0"/>
        <v/>
      </c>
      <c r="T30" s="162" t="s">
        <v>1301</v>
      </c>
      <c r="U30" s="162" t="str">
        <f t="shared" si="17"/>
        <v/>
      </c>
      <c r="V30" s="162">
        <f t="shared" si="1"/>
        <v>0</v>
      </c>
      <c r="W30" s="162">
        <f t="shared" si="2"/>
        <v>0</v>
      </c>
      <c r="X30" s="162" t="e">
        <f t="shared" si="3"/>
        <v>#N/A</v>
      </c>
      <c r="Y30" s="162">
        <f t="shared" si="4"/>
        <v>0</v>
      </c>
      <c r="Z30" s="166">
        <f t="shared" si="5"/>
        <v>0</v>
      </c>
      <c r="AA30" s="166">
        <f t="shared" si="6"/>
        <v>0</v>
      </c>
      <c r="AB30" s="166">
        <f t="shared" si="7"/>
        <v>0</v>
      </c>
      <c r="AC30" s="166">
        <f t="shared" si="8"/>
        <v>0</v>
      </c>
      <c r="AD30" s="166">
        <f t="shared" si="9"/>
        <v>0</v>
      </c>
      <c r="AE30" s="166">
        <f t="shared" si="10"/>
        <v>0</v>
      </c>
      <c r="AF30" s="166">
        <f t="shared" si="11"/>
        <v>0</v>
      </c>
      <c r="AG30" s="166">
        <f t="shared" si="12"/>
        <v>0</v>
      </c>
      <c r="AH30" s="166">
        <f t="shared" si="13"/>
        <v>0</v>
      </c>
      <c r="AI30" s="166">
        <f t="shared" si="14"/>
        <v>0</v>
      </c>
      <c r="AJ30" s="166">
        <f t="shared" si="15"/>
        <v>0</v>
      </c>
      <c r="AK30" s="166">
        <f t="shared" si="16"/>
        <v>0</v>
      </c>
    </row>
    <row r="31" spans="19:37" x14ac:dyDescent="0.3">
      <c r="S31" t="str">
        <f t="shared" si="0"/>
        <v/>
      </c>
      <c r="T31" s="162" t="s">
        <v>1301</v>
      </c>
      <c r="U31" s="162" t="str">
        <f t="shared" si="17"/>
        <v/>
      </c>
      <c r="V31" s="162">
        <f t="shared" si="1"/>
        <v>0</v>
      </c>
      <c r="W31" s="162">
        <f t="shared" si="2"/>
        <v>0</v>
      </c>
      <c r="X31" s="162" t="e">
        <f t="shared" si="3"/>
        <v>#N/A</v>
      </c>
      <c r="Y31" s="162">
        <f t="shared" si="4"/>
        <v>0</v>
      </c>
      <c r="Z31" s="162">
        <f t="shared" si="5"/>
        <v>0</v>
      </c>
      <c r="AA31" s="162">
        <f t="shared" si="6"/>
        <v>0</v>
      </c>
      <c r="AB31" s="162">
        <f t="shared" si="7"/>
        <v>0</v>
      </c>
      <c r="AC31" s="162">
        <f t="shared" si="8"/>
        <v>0</v>
      </c>
      <c r="AD31" s="162">
        <f t="shared" si="9"/>
        <v>0</v>
      </c>
      <c r="AE31" s="162">
        <f t="shared" si="10"/>
        <v>0</v>
      </c>
      <c r="AF31" s="162">
        <f t="shared" si="11"/>
        <v>0</v>
      </c>
      <c r="AG31" s="162">
        <f t="shared" si="12"/>
        <v>0</v>
      </c>
      <c r="AH31" s="162">
        <f t="shared" si="13"/>
        <v>0</v>
      </c>
      <c r="AI31" s="162">
        <f t="shared" si="14"/>
        <v>0</v>
      </c>
      <c r="AJ31" s="162">
        <f t="shared" si="15"/>
        <v>0</v>
      </c>
      <c r="AK31" s="162">
        <f t="shared" si="16"/>
        <v>0</v>
      </c>
    </row>
    <row r="32" spans="19:37" x14ac:dyDescent="0.3">
      <c r="S32" t="str">
        <f t="shared" si="0"/>
        <v/>
      </c>
      <c r="T32" s="162" t="s">
        <v>1301</v>
      </c>
      <c r="U32" s="162" t="str">
        <f t="shared" si="17"/>
        <v/>
      </c>
      <c r="V32" s="162">
        <f t="shared" si="1"/>
        <v>0</v>
      </c>
      <c r="W32" s="162">
        <f t="shared" si="2"/>
        <v>0</v>
      </c>
      <c r="X32" s="162" t="e">
        <f t="shared" si="3"/>
        <v>#N/A</v>
      </c>
      <c r="Y32" s="162">
        <f t="shared" si="4"/>
        <v>0</v>
      </c>
      <c r="Z32" s="162">
        <f t="shared" si="5"/>
        <v>0</v>
      </c>
      <c r="AA32" s="162">
        <f t="shared" si="6"/>
        <v>0</v>
      </c>
      <c r="AB32" s="162">
        <f t="shared" si="7"/>
        <v>0</v>
      </c>
      <c r="AC32" s="162">
        <f t="shared" si="8"/>
        <v>0</v>
      </c>
      <c r="AD32" s="162">
        <f t="shared" si="9"/>
        <v>0</v>
      </c>
      <c r="AE32" s="162">
        <f t="shared" si="10"/>
        <v>0</v>
      </c>
      <c r="AF32" s="162">
        <f t="shared" si="11"/>
        <v>0</v>
      </c>
      <c r="AG32" s="162">
        <f t="shared" si="12"/>
        <v>0</v>
      </c>
      <c r="AH32" s="162">
        <f t="shared" si="13"/>
        <v>0</v>
      </c>
      <c r="AI32" s="162">
        <f t="shared" si="14"/>
        <v>0</v>
      </c>
      <c r="AJ32" s="162">
        <f t="shared" si="15"/>
        <v>0</v>
      </c>
      <c r="AK32" s="162">
        <f t="shared" si="16"/>
        <v>0</v>
      </c>
    </row>
    <row r="33" spans="19:37" x14ac:dyDescent="0.3">
      <c r="S33" t="str">
        <f t="shared" si="0"/>
        <v/>
      </c>
      <c r="T33" s="162" t="s">
        <v>1301</v>
      </c>
      <c r="U33" s="162" t="str">
        <f t="shared" si="17"/>
        <v/>
      </c>
      <c r="V33" s="162">
        <f t="shared" si="1"/>
        <v>0</v>
      </c>
      <c r="W33" s="162">
        <f t="shared" si="2"/>
        <v>0</v>
      </c>
      <c r="X33" s="162" t="e">
        <f t="shared" si="3"/>
        <v>#N/A</v>
      </c>
      <c r="Y33" s="162">
        <f t="shared" si="4"/>
        <v>0</v>
      </c>
      <c r="Z33" s="162">
        <f t="shared" si="5"/>
        <v>0</v>
      </c>
      <c r="AA33" s="162">
        <f t="shared" si="6"/>
        <v>0</v>
      </c>
      <c r="AB33" s="162">
        <f t="shared" si="7"/>
        <v>0</v>
      </c>
      <c r="AC33" s="162">
        <f t="shared" si="8"/>
        <v>0</v>
      </c>
      <c r="AD33" s="162">
        <f t="shared" si="9"/>
        <v>0</v>
      </c>
      <c r="AE33" s="162">
        <f t="shared" si="10"/>
        <v>0</v>
      </c>
      <c r="AF33" s="162">
        <f t="shared" si="11"/>
        <v>0</v>
      </c>
      <c r="AG33" s="162">
        <f t="shared" si="12"/>
        <v>0</v>
      </c>
      <c r="AH33" s="162">
        <f t="shared" si="13"/>
        <v>0</v>
      </c>
      <c r="AI33" s="162">
        <f t="shared" si="14"/>
        <v>0</v>
      </c>
      <c r="AJ33" s="162">
        <f t="shared" si="15"/>
        <v>0</v>
      </c>
      <c r="AK33" s="162">
        <f t="shared" si="16"/>
        <v>0</v>
      </c>
    </row>
    <row r="34" spans="19:37" x14ac:dyDescent="0.3">
      <c r="S34" t="str">
        <f t="shared" si="0"/>
        <v/>
      </c>
      <c r="T34" s="162" t="s">
        <v>1301</v>
      </c>
      <c r="U34" s="162" t="str">
        <f t="shared" ref="U34:U35" si="18">S34</f>
        <v/>
      </c>
      <c r="V34" s="162">
        <f t="shared" si="1"/>
        <v>0</v>
      </c>
      <c r="W34" s="162">
        <f t="shared" si="2"/>
        <v>0</v>
      </c>
      <c r="X34" s="162" t="e">
        <f t="shared" si="3"/>
        <v>#N/A</v>
      </c>
      <c r="Y34" s="162">
        <f t="shared" si="4"/>
        <v>0</v>
      </c>
      <c r="Z34" s="162">
        <f t="shared" si="5"/>
        <v>0</v>
      </c>
      <c r="AA34" s="162">
        <f t="shared" si="6"/>
        <v>0</v>
      </c>
      <c r="AB34" s="162">
        <f t="shared" si="7"/>
        <v>0</v>
      </c>
      <c r="AC34" s="162">
        <f t="shared" si="8"/>
        <v>0</v>
      </c>
      <c r="AD34" s="162">
        <f t="shared" si="9"/>
        <v>0</v>
      </c>
      <c r="AE34" s="162">
        <f t="shared" si="10"/>
        <v>0</v>
      </c>
      <c r="AF34" s="162">
        <f t="shared" si="11"/>
        <v>0</v>
      </c>
      <c r="AG34" s="162">
        <f t="shared" si="12"/>
        <v>0</v>
      </c>
      <c r="AH34" s="162">
        <f t="shared" si="13"/>
        <v>0</v>
      </c>
      <c r="AI34" s="162">
        <f t="shared" si="14"/>
        <v>0</v>
      </c>
      <c r="AJ34" s="162">
        <f t="shared" si="15"/>
        <v>0</v>
      </c>
      <c r="AK34" s="162">
        <f t="shared" si="16"/>
        <v>0</v>
      </c>
    </row>
    <row r="35" spans="19:37" x14ac:dyDescent="0.3">
      <c r="S35" t="str">
        <f t="shared" si="0"/>
        <v/>
      </c>
      <c r="T35" s="162" t="s">
        <v>1301</v>
      </c>
      <c r="U35" s="162" t="str">
        <f t="shared" si="18"/>
        <v/>
      </c>
      <c r="V35" s="162">
        <f t="shared" si="1"/>
        <v>0</v>
      </c>
      <c r="W35" s="162">
        <f t="shared" si="2"/>
        <v>0</v>
      </c>
      <c r="X35" s="162" t="e">
        <f t="shared" si="3"/>
        <v>#N/A</v>
      </c>
      <c r="Y35" s="162">
        <f t="shared" si="4"/>
        <v>0</v>
      </c>
      <c r="Z35" s="162">
        <f t="shared" si="5"/>
        <v>0</v>
      </c>
      <c r="AA35" s="162">
        <f t="shared" si="6"/>
        <v>0</v>
      </c>
      <c r="AB35" s="162">
        <f t="shared" si="7"/>
        <v>0</v>
      </c>
      <c r="AC35" s="162">
        <f t="shared" si="8"/>
        <v>0</v>
      </c>
      <c r="AD35" s="162">
        <f t="shared" si="9"/>
        <v>0</v>
      </c>
      <c r="AE35" s="162">
        <f t="shared" si="10"/>
        <v>0</v>
      </c>
      <c r="AF35" s="162">
        <f t="shared" si="11"/>
        <v>0</v>
      </c>
      <c r="AG35" s="162">
        <f t="shared" si="12"/>
        <v>0</v>
      </c>
      <c r="AH35" s="162">
        <f t="shared" si="13"/>
        <v>0</v>
      </c>
      <c r="AI35" s="162">
        <f t="shared" si="14"/>
        <v>0</v>
      </c>
      <c r="AJ35" s="162">
        <f t="shared" si="15"/>
        <v>0</v>
      </c>
      <c r="AK35" s="162">
        <f t="shared" si="16"/>
        <v>0</v>
      </c>
    </row>
    <row r="36" spans="19:37" x14ac:dyDescent="0.3">
      <c r="S36" t="str">
        <f t="shared" ref="S36:S67" si="19">RIGHT(C36,5)</f>
        <v/>
      </c>
      <c r="T36" s="162" t="s">
        <v>1301</v>
      </c>
      <c r="U36" s="162" t="str">
        <f t="shared" ref="U36" si="20">S36</f>
        <v/>
      </c>
      <c r="V36" s="162">
        <f t="shared" si="1"/>
        <v>0</v>
      </c>
      <c r="W36" s="162">
        <f t="shared" si="2"/>
        <v>0</v>
      </c>
      <c r="X36" s="162" t="e">
        <f t="shared" ref="X36:X67" si="21">_xlfn.IFS(E36="(blank)","1-Without Donor Restriction",E36="1-Without Donor Restriction","1-Without Donor Restriction",E36="2-With Donor Restriction","2-With Donor Restriction")</f>
        <v>#N/A</v>
      </c>
      <c r="Y36" s="162">
        <f t="shared" ref="Y36:Y67" si="22">IF(D36="(blank)","",D36)</f>
        <v>0</v>
      </c>
      <c r="Z36" s="162">
        <f t="shared" ref="Z36:Z67" si="23">IFERROR(ROUND(F36,2),0)</f>
        <v>0</v>
      </c>
      <c r="AA36" s="162">
        <f t="shared" ref="AA36:AA67" si="24">IFERROR(ROUND(G36,2),0)</f>
        <v>0</v>
      </c>
      <c r="AB36" s="162">
        <f t="shared" ref="AB36:AB67" si="25">IFERROR(ROUND(H36,2),0)</f>
        <v>0</v>
      </c>
      <c r="AC36" s="162">
        <f t="shared" ref="AC36:AC67" si="26">IFERROR(ROUND(I36,2),0)</f>
        <v>0</v>
      </c>
      <c r="AD36" s="162">
        <f t="shared" ref="AD36:AD67" si="27">IFERROR(ROUND(J36,2),0)</f>
        <v>0</v>
      </c>
      <c r="AE36" s="162">
        <f t="shared" ref="AE36:AE67" si="28">IFERROR(ROUND(K36,2),0)</f>
        <v>0</v>
      </c>
      <c r="AF36" s="162">
        <f t="shared" ref="AF36:AF67" si="29">IFERROR(ROUND(L36,2),0)</f>
        <v>0</v>
      </c>
      <c r="AG36" s="162">
        <f t="shared" ref="AG36:AG67" si="30">IFERROR(ROUND(M36,2),0)</f>
        <v>0</v>
      </c>
      <c r="AH36" s="162">
        <f t="shared" ref="AH36:AH67" si="31">IFERROR(ROUND(N36,2),0)</f>
        <v>0</v>
      </c>
      <c r="AI36" s="162">
        <f t="shared" ref="AI36:AI67" si="32">IFERROR(ROUND(O36,2),0)</f>
        <v>0</v>
      </c>
      <c r="AJ36" s="162">
        <f t="shared" ref="AJ36:AJ67" si="33">IFERROR(ROUND(P36,2),0)</f>
        <v>0</v>
      </c>
      <c r="AK36" s="162">
        <f t="shared" ref="AK36:AK67" si="34">IFERROR(ROUND(Q36,2),0)</f>
        <v>0</v>
      </c>
    </row>
    <row r="37" spans="19:37" x14ac:dyDescent="0.3">
      <c r="S37" t="str">
        <f t="shared" si="19"/>
        <v/>
      </c>
      <c r="T37" s="162" t="s">
        <v>1301</v>
      </c>
      <c r="U37" s="162" t="str">
        <f t="shared" ref="U37:U100" si="35">S37</f>
        <v/>
      </c>
      <c r="V37" s="162">
        <f t="shared" ref="V37:V100" si="36">B37</f>
        <v>0</v>
      </c>
      <c r="W37" s="162">
        <f t="shared" ref="W37:W100" si="37">A37</f>
        <v>0</v>
      </c>
      <c r="X37" s="162" t="e">
        <f t="shared" si="21"/>
        <v>#N/A</v>
      </c>
      <c r="Y37" s="162">
        <f t="shared" si="22"/>
        <v>0</v>
      </c>
      <c r="Z37" s="162">
        <f t="shared" si="23"/>
        <v>0</v>
      </c>
      <c r="AA37" s="162">
        <f t="shared" si="24"/>
        <v>0</v>
      </c>
      <c r="AB37" s="162">
        <f t="shared" si="25"/>
        <v>0</v>
      </c>
      <c r="AC37" s="162">
        <f t="shared" si="26"/>
        <v>0</v>
      </c>
      <c r="AD37" s="162">
        <f t="shared" si="27"/>
        <v>0</v>
      </c>
      <c r="AE37" s="162">
        <f t="shared" si="28"/>
        <v>0</v>
      </c>
      <c r="AF37" s="162">
        <f t="shared" si="29"/>
        <v>0</v>
      </c>
      <c r="AG37" s="162">
        <f t="shared" si="30"/>
        <v>0</v>
      </c>
      <c r="AH37" s="162">
        <f t="shared" si="31"/>
        <v>0</v>
      </c>
      <c r="AI37" s="162">
        <f t="shared" si="32"/>
        <v>0</v>
      </c>
      <c r="AJ37" s="162">
        <f t="shared" si="33"/>
        <v>0</v>
      </c>
      <c r="AK37" s="162">
        <f t="shared" si="34"/>
        <v>0</v>
      </c>
    </row>
    <row r="38" spans="19:37" x14ac:dyDescent="0.3">
      <c r="S38" t="str">
        <f t="shared" si="19"/>
        <v/>
      </c>
      <c r="T38" s="162" t="s">
        <v>1301</v>
      </c>
      <c r="U38" s="162" t="str">
        <f t="shared" si="35"/>
        <v/>
      </c>
      <c r="V38" s="162">
        <f t="shared" si="36"/>
        <v>0</v>
      </c>
      <c r="W38" s="162">
        <f t="shared" si="37"/>
        <v>0</v>
      </c>
      <c r="X38" s="162" t="e">
        <f t="shared" si="21"/>
        <v>#N/A</v>
      </c>
      <c r="Y38" s="162">
        <f t="shared" si="22"/>
        <v>0</v>
      </c>
      <c r="Z38" s="162">
        <f t="shared" si="23"/>
        <v>0</v>
      </c>
      <c r="AA38" s="162">
        <f t="shared" si="24"/>
        <v>0</v>
      </c>
      <c r="AB38" s="162">
        <f t="shared" si="25"/>
        <v>0</v>
      </c>
      <c r="AC38" s="162">
        <f t="shared" si="26"/>
        <v>0</v>
      </c>
      <c r="AD38" s="162">
        <f t="shared" si="27"/>
        <v>0</v>
      </c>
      <c r="AE38" s="162">
        <f t="shared" si="28"/>
        <v>0</v>
      </c>
      <c r="AF38" s="162">
        <f t="shared" si="29"/>
        <v>0</v>
      </c>
      <c r="AG38" s="162">
        <f t="shared" si="30"/>
        <v>0</v>
      </c>
      <c r="AH38" s="162">
        <f t="shared" si="31"/>
        <v>0</v>
      </c>
      <c r="AI38" s="162">
        <f t="shared" si="32"/>
        <v>0</v>
      </c>
      <c r="AJ38" s="162">
        <f t="shared" si="33"/>
        <v>0</v>
      </c>
      <c r="AK38" s="162">
        <f t="shared" si="34"/>
        <v>0</v>
      </c>
    </row>
    <row r="39" spans="19:37" x14ac:dyDescent="0.3">
      <c r="S39" t="str">
        <f t="shared" si="19"/>
        <v/>
      </c>
      <c r="T39" s="162" t="s">
        <v>1301</v>
      </c>
      <c r="U39" s="162" t="str">
        <f t="shared" si="35"/>
        <v/>
      </c>
      <c r="V39" s="162">
        <f t="shared" si="36"/>
        <v>0</v>
      </c>
      <c r="W39" s="162">
        <f t="shared" si="37"/>
        <v>0</v>
      </c>
      <c r="X39" s="162" t="e">
        <f t="shared" si="21"/>
        <v>#N/A</v>
      </c>
      <c r="Y39" s="162">
        <f t="shared" si="22"/>
        <v>0</v>
      </c>
      <c r="Z39" s="162">
        <f t="shared" si="23"/>
        <v>0</v>
      </c>
      <c r="AA39" s="162">
        <f t="shared" si="24"/>
        <v>0</v>
      </c>
      <c r="AB39" s="162">
        <f t="shared" si="25"/>
        <v>0</v>
      </c>
      <c r="AC39" s="162">
        <f t="shared" si="26"/>
        <v>0</v>
      </c>
      <c r="AD39" s="162">
        <f t="shared" si="27"/>
        <v>0</v>
      </c>
      <c r="AE39" s="162">
        <f t="shared" si="28"/>
        <v>0</v>
      </c>
      <c r="AF39" s="162">
        <f t="shared" si="29"/>
        <v>0</v>
      </c>
      <c r="AG39" s="162">
        <f t="shared" si="30"/>
        <v>0</v>
      </c>
      <c r="AH39" s="162">
        <f t="shared" si="31"/>
        <v>0</v>
      </c>
      <c r="AI39" s="162">
        <f t="shared" si="32"/>
        <v>0</v>
      </c>
      <c r="AJ39" s="162">
        <f t="shared" si="33"/>
        <v>0</v>
      </c>
      <c r="AK39" s="162">
        <f t="shared" si="34"/>
        <v>0</v>
      </c>
    </row>
    <row r="40" spans="19:37" x14ac:dyDescent="0.3">
      <c r="S40" t="str">
        <f t="shared" si="19"/>
        <v/>
      </c>
      <c r="T40" s="162" t="s">
        <v>1301</v>
      </c>
      <c r="U40" s="162" t="str">
        <f t="shared" si="35"/>
        <v/>
      </c>
      <c r="V40" s="162">
        <f t="shared" si="36"/>
        <v>0</v>
      </c>
      <c r="W40" s="162">
        <f t="shared" si="37"/>
        <v>0</v>
      </c>
      <c r="X40" s="162" t="e">
        <f t="shared" si="21"/>
        <v>#N/A</v>
      </c>
      <c r="Y40" s="162">
        <f t="shared" si="22"/>
        <v>0</v>
      </c>
      <c r="Z40" s="162">
        <f t="shared" si="23"/>
        <v>0</v>
      </c>
      <c r="AA40" s="162">
        <f t="shared" si="24"/>
        <v>0</v>
      </c>
      <c r="AB40" s="162">
        <f t="shared" si="25"/>
        <v>0</v>
      </c>
      <c r="AC40" s="162">
        <f t="shared" si="26"/>
        <v>0</v>
      </c>
      <c r="AD40" s="162">
        <f t="shared" si="27"/>
        <v>0</v>
      </c>
      <c r="AE40" s="162">
        <f t="shared" si="28"/>
        <v>0</v>
      </c>
      <c r="AF40" s="162">
        <f t="shared" si="29"/>
        <v>0</v>
      </c>
      <c r="AG40" s="162">
        <f t="shared" si="30"/>
        <v>0</v>
      </c>
      <c r="AH40" s="162">
        <f t="shared" si="31"/>
        <v>0</v>
      </c>
      <c r="AI40" s="162">
        <f t="shared" si="32"/>
        <v>0</v>
      </c>
      <c r="AJ40" s="162">
        <f t="shared" si="33"/>
        <v>0</v>
      </c>
      <c r="AK40" s="162">
        <f t="shared" si="34"/>
        <v>0</v>
      </c>
    </row>
    <row r="41" spans="19:37" x14ac:dyDescent="0.3">
      <c r="S41" t="str">
        <f t="shared" si="19"/>
        <v/>
      </c>
      <c r="T41" s="162" t="s">
        <v>1301</v>
      </c>
      <c r="U41" s="162" t="str">
        <f t="shared" si="35"/>
        <v/>
      </c>
      <c r="V41" s="162">
        <f t="shared" si="36"/>
        <v>0</v>
      </c>
      <c r="W41" s="162">
        <f t="shared" si="37"/>
        <v>0</v>
      </c>
      <c r="X41" s="162" t="e">
        <f t="shared" si="21"/>
        <v>#N/A</v>
      </c>
      <c r="Y41" s="162">
        <f t="shared" si="22"/>
        <v>0</v>
      </c>
      <c r="Z41" s="162">
        <f t="shared" si="23"/>
        <v>0</v>
      </c>
      <c r="AA41" s="162">
        <f t="shared" si="24"/>
        <v>0</v>
      </c>
      <c r="AB41" s="162">
        <f t="shared" si="25"/>
        <v>0</v>
      </c>
      <c r="AC41" s="162">
        <f t="shared" si="26"/>
        <v>0</v>
      </c>
      <c r="AD41" s="162">
        <f t="shared" si="27"/>
        <v>0</v>
      </c>
      <c r="AE41" s="162">
        <f t="shared" si="28"/>
        <v>0</v>
      </c>
      <c r="AF41" s="162">
        <f t="shared" si="29"/>
        <v>0</v>
      </c>
      <c r="AG41" s="162">
        <f t="shared" si="30"/>
        <v>0</v>
      </c>
      <c r="AH41" s="162">
        <f t="shared" si="31"/>
        <v>0</v>
      </c>
      <c r="AI41" s="162">
        <f t="shared" si="32"/>
        <v>0</v>
      </c>
      <c r="AJ41" s="162">
        <f t="shared" si="33"/>
        <v>0</v>
      </c>
      <c r="AK41" s="162">
        <f t="shared" si="34"/>
        <v>0</v>
      </c>
    </row>
    <row r="42" spans="19:37" x14ac:dyDescent="0.3">
      <c r="S42" t="str">
        <f t="shared" si="19"/>
        <v/>
      </c>
      <c r="T42" s="162" t="s">
        <v>1301</v>
      </c>
      <c r="U42" s="162" t="str">
        <f t="shared" si="35"/>
        <v/>
      </c>
      <c r="V42" s="162">
        <f t="shared" si="36"/>
        <v>0</v>
      </c>
      <c r="W42" s="162">
        <f t="shared" si="37"/>
        <v>0</v>
      </c>
      <c r="X42" s="162" t="e">
        <f t="shared" si="21"/>
        <v>#N/A</v>
      </c>
      <c r="Y42" s="162">
        <f t="shared" si="22"/>
        <v>0</v>
      </c>
      <c r="Z42" s="162">
        <f t="shared" si="23"/>
        <v>0</v>
      </c>
      <c r="AA42" s="162">
        <f t="shared" si="24"/>
        <v>0</v>
      </c>
      <c r="AB42" s="162">
        <f t="shared" si="25"/>
        <v>0</v>
      </c>
      <c r="AC42" s="162">
        <f t="shared" si="26"/>
        <v>0</v>
      </c>
      <c r="AD42" s="162">
        <f t="shared" si="27"/>
        <v>0</v>
      </c>
      <c r="AE42" s="162">
        <f t="shared" si="28"/>
        <v>0</v>
      </c>
      <c r="AF42" s="162">
        <f t="shared" si="29"/>
        <v>0</v>
      </c>
      <c r="AG42" s="162">
        <f t="shared" si="30"/>
        <v>0</v>
      </c>
      <c r="AH42" s="162">
        <f t="shared" si="31"/>
        <v>0</v>
      </c>
      <c r="AI42" s="162">
        <f t="shared" si="32"/>
        <v>0</v>
      </c>
      <c r="AJ42" s="162">
        <f t="shared" si="33"/>
        <v>0</v>
      </c>
      <c r="AK42" s="162">
        <f t="shared" si="34"/>
        <v>0</v>
      </c>
    </row>
    <row r="43" spans="19:37" x14ac:dyDescent="0.3">
      <c r="S43" t="str">
        <f t="shared" si="19"/>
        <v/>
      </c>
      <c r="T43" s="162" t="s">
        <v>1301</v>
      </c>
      <c r="U43" s="162" t="str">
        <f t="shared" si="35"/>
        <v/>
      </c>
      <c r="V43" s="162">
        <f t="shared" si="36"/>
        <v>0</v>
      </c>
      <c r="W43" s="162">
        <f t="shared" si="37"/>
        <v>0</v>
      </c>
      <c r="X43" s="162" t="e">
        <f t="shared" si="21"/>
        <v>#N/A</v>
      </c>
      <c r="Y43" s="162">
        <f t="shared" si="22"/>
        <v>0</v>
      </c>
      <c r="Z43" s="162">
        <f t="shared" si="23"/>
        <v>0</v>
      </c>
      <c r="AA43" s="162">
        <f t="shared" si="24"/>
        <v>0</v>
      </c>
      <c r="AB43" s="162">
        <f t="shared" si="25"/>
        <v>0</v>
      </c>
      <c r="AC43" s="162">
        <f t="shared" si="26"/>
        <v>0</v>
      </c>
      <c r="AD43" s="162">
        <f t="shared" si="27"/>
        <v>0</v>
      </c>
      <c r="AE43" s="162">
        <f t="shared" si="28"/>
        <v>0</v>
      </c>
      <c r="AF43" s="162">
        <f t="shared" si="29"/>
        <v>0</v>
      </c>
      <c r="AG43" s="162">
        <f t="shared" si="30"/>
        <v>0</v>
      </c>
      <c r="AH43" s="162">
        <f t="shared" si="31"/>
        <v>0</v>
      </c>
      <c r="AI43" s="162">
        <f t="shared" si="32"/>
        <v>0</v>
      </c>
      <c r="AJ43" s="162">
        <f t="shared" si="33"/>
        <v>0</v>
      </c>
      <c r="AK43" s="162">
        <f t="shared" si="34"/>
        <v>0</v>
      </c>
    </row>
    <row r="44" spans="19:37" x14ac:dyDescent="0.3">
      <c r="S44" t="str">
        <f t="shared" si="19"/>
        <v/>
      </c>
      <c r="T44" s="162" t="s">
        <v>1301</v>
      </c>
      <c r="U44" s="162" t="str">
        <f t="shared" si="35"/>
        <v/>
      </c>
      <c r="V44" s="162">
        <f t="shared" si="36"/>
        <v>0</v>
      </c>
      <c r="W44" s="162">
        <f t="shared" si="37"/>
        <v>0</v>
      </c>
      <c r="X44" s="162" t="e">
        <f t="shared" si="21"/>
        <v>#N/A</v>
      </c>
      <c r="Y44" s="162">
        <f t="shared" si="22"/>
        <v>0</v>
      </c>
      <c r="Z44" s="162">
        <f t="shared" si="23"/>
        <v>0</v>
      </c>
      <c r="AA44" s="162">
        <f t="shared" si="24"/>
        <v>0</v>
      </c>
      <c r="AB44" s="162">
        <f t="shared" si="25"/>
        <v>0</v>
      </c>
      <c r="AC44" s="162">
        <f t="shared" si="26"/>
        <v>0</v>
      </c>
      <c r="AD44" s="162">
        <f t="shared" si="27"/>
        <v>0</v>
      </c>
      <c r="AE44" s="162">
        <f t="shared" si="28"/>
        <v>0</v>
      </c>
      <c r="AF44" s="162">
        <f t="shared" si="29"/>
        <v>0</v>
      </c>
      <c r="AG44" s="162">
        <f t="shared" si="30"/>
        <v>0</v>
      </c>
      <c r="AH44" s="162">
        <f t="shared" si="31"/>
        <v>0</v>
      </c>
      <c r="AI44" s="162">
        <f t="shared" si="32"/>
        <v>0</v>
      </c>
      <c r="AJ44" s="162">
        <f t="shared" si="33"/>
        <v>0</v>
      </c>
      <c r="AK44" s="162">
        <f t="shared" si="34"/>
        <v>0</v>
      </c>
    </row>
    <row r="45" spans="19:37" x14ac:dyDescent="0.3">
      <c r="S45" t="str">
        <f t="shared" si="19"/>
        <v/>
      </c>
      <c r="T45" s="162" t="s">
        <v>1301</v>
      </c>
      <c r="U45" s="162" t="str">
        <f t="shared" si="35"/>
        <v/>
      </c>
      <c r="V45" s="162">
        <f t="shared" si="36"/>
        <v>0</v>
      </c>
      <c r="W45" s="162">
        <f t="shared" si="37"/>
        <v>0</v>
      </c>
      <c r="X45" s="162" t="e">
        <f t="shared" si="21"/>
        <v>#N/A</v>
      </c>
      <c r="Y45" s="162">
        <f t="shared" si="22"/>
        <v>0</v>
      </c>
      <c r="Z45" s="162">
        <f t="shared" si="23"/>
        <v>0</v>
      </c>
      <c r="AA45" s="162">
        <f t="shared" si="24"/>
        <v>0</v>
      </c>
      <c r="AB45" s="162">
        <f t="shared" si="25"/>
        <v>0</v>
      </c>
      <c r="AC45" s="162">
        <f t="shared" si="26"/>
        <v>0</v>
      </c>
      <c r="AD45" s="162">
        <f t="shared" si="27"/>
        <v>0</v>
      </c>
      <c r="AE45" s="162">
        <f t="shared" si="28"/>
        <v>0</v>
      </c>
      <c r="AF45" s="162">
        <f t="shared" si="29"/>
        <v>0</v>
      </c>
      <c r="AG45" s="162">
        <f t="shared" si="30"/>
        <v>0</v>
      </c>
      <c r="AH45" s="162">
        <f t="shared" si="31"/>
        <v>0</v>
      </c>
      <c r="AI45" s="162">
        <f t="shared" si="32"/>
        <v>0</v>
      </c>
      <c r="AJ45" s="162">
        <f t="shared" si="33"/>
        <v>0</v>
      </c>
      <c r="AK45" s="162">
        <f t="shared" si="34"/>
        <v>0</v>
      </c>
    </row>
    <row r="46" spans="19:37" x14ac:dyDescent="0.3">
      <c r="S46" t="str">
        <f t="shared" si="19"/>
        <v/>
      </c>
      <c r="T46" s="162" t="s">
        <v>1301</v>
      </c>
      <c r="U46" s="162" t="str">
        <f t="shared" si="35"/>
        <v/>
      </c>
      <c r="V46" s="162">
        <f t="shared" si="36"/>
        <v>0</v>
      </c>
      <c r="W46" s="162">
        <f t="shared" si="37"/>
        <v>0</v>
      </c>
      <c r="X46" s="162" t="e">
        <f t="shared" si="21"/>
        <v>#N/A</v>
      </c>
      <c r="Y46" s="162">
        <f t="shared" si="22"/>
        <v>0</v>
      </c>
      <c r="Z46" s="162">
        <f t="shared" si="23"/>
        <v>0</v>
      </c>
      <c r="AA46" s="162">
        <f t="shared" si="24"/>
        <v>0</v>
      </c>
      <c r="AB46" s="162">
        <f t="shared" si="25"/>
        <v>0</v>
      </c>
      <c r="AC46" s="162">
        <f t="shared" si="26"/>
        <v>0</v>
      </c>
      <c r="AD46" s="162">
        <f t="shared" si="27"/>
        <v>0</v>
      </c>
      <c r="AE46" s="162">
        <f t="shared" si="28"/>
        <v>0</v>
      </c>
      <c r="AF46" s="162">
        <f t="shared" si="29"/>
        <v>0</v>
      </c>
      <c r="AG46" s="162">
        <f t="shared" si="30"/>
        <v>0</v>
      </c>
      <c r="AH46" s="162">
        <f t="shared" si="31"/>
        <v>0</v>
      </c>
      <c r="AI46" s="162">
        <f t="shared" si="32"/>
        <v>0</v>
      </c>
      <c r="AJ46" s="162">
        <f t="shared" si="33"/>
        <v>0</v>
      </c>
      <c r="AK46" s="162">
        <f t="shared" si="34"/>
        <v>0</v>
      </c>
    </row>
    <row r="47" spans="19:37" x14ac:dyDescent="0.3">
      <c r="S47" t="str">
        <f t="shared" si="19"/>
        <v/>
      </c>
      <c r="T47" s="162" t="s">
        <v>1301</v>
      </c>
      <c r="U47" s="162" t="str">
        <f t="shared" si="35"/>
        <v/>
      </c>
      <c r="V47" s="162">
        <f t="shared" si="36"/>
        <v>0</v>
      </c>
      <c r="W47" s="162">
        <f t="shared" si="37"/>
        <v>0</v>
      </c>
      <c r="X47" s="162" t="e">
        <f t="shared" si="21"/>
        <v>#N/A</v>
      </c>
      <c r="Y47" s="162">
        <f t="shared" si="22"/>
        <v>0</v>
      </c>
      <c r="Z47" s="162">
        <f t="shared" si="23"/>
        <v>0</v>
      </c>
      <c r="AA47" s="162">
        <f t="shared" si="24"/>
        <v>0</v>
      </c>
      <c r="AB47" s="162">
        <f t="shared" si="25"/>
        <v>0</v>
      </c>
      <c r="AC47" s="162">
        <f t="shared" si="26"/>
        <v>0</v>
      </c>
      <c r="AD47" s="162">
        <f t="shared" si="27"/>
        <v>0</v>
      </c>
      <c r="AE47" s="162">
        <f t="shared" si="28"/>
        <v>0</v>
      </c>
      <c r="AF47" s="162">
        <f t="shared" si="29"/>
        <v>0</v>
      </c>
      <c r="AG47" s="162">
        <f t="shared" si="30"/>
        <v>0</v>
      </c>
      <c r="AH47" s="162">
        <f t="shared" si="31"/>
        <v>0</v>
      </c>
      <c r="AI47" s="162">
        <f t="shared" si="32"/>
        <v>0</v>
      </c>
      <c r="AJ47" s="162">
        <f t="shared" si="33"/>
        <v>0</v>
      </c>
      <c r="AK47" s="162">
        <f t="shared" si="34"/>
        <v>0</v>
      </c>
    </row>
    <row r="48" spans="19:37" x14ac:dyDescent="0.3">
      <c r="S48" t="str">
        <f t="shared" si="19"/>
        <v/>
      </c>
      <c r="T48" s="162" t="s">
        <v>1301</v>
      </c>
      <c r="U48" s="162" t="str">
        <f t="shared" si="35"/>
        <v/>
      </c>
      <c r="V48" s="162">
        <f t="shared" si="36"/>
        <v>0</v>
      </c>
      <c r="W48" s="162">
        <f t="shared" si="37"/>
        <v>0</v>
      </c>
      <c r="X48" s="162" t="e">
        <f t="shared" si="21"/>
        <v>#N/A</v>
      </c>
      <c r="Y48" s="162">
        <f t="shared" si="22"/>
        <v>0</v>
      </c>
      <c r="Z48" s="162">
        <f t="shared" si="23"/>
        <v>0</v>
      </c>
      <c r="AA48" s="162">
        <f t="shared" si="24"/>
        <v>0</v>
      </c>
      <c r="AB48" s="162">
        <f t="shared" si="25"/>
        <v>0</v>
      </c>
      <c r="AC48" s="162">
        <f t="shared" si="26"/>
        <v>0</v>
      </c>
      <c r="AD48" s="162">
        <f t="shared" si="27"/>
        <v>0</v>
      </c>
      <c r="AE48" s="162">
        <f t="shared" si="28"/>
        <v>0</v>
      </c>
      <c r="AF48" s="162">
        <f t="shared" si="29"/>
        <v>0</v>
      </c>
      <c r="AG48" s="162">
        <f t="shared" si="30"/>
        <v>0</v>
      </c>
      <c r="AH48" s="162">
        <f t="shared" si="31"/>
        <v>0</v>
      </c>
      <c r="AI48" s="162">
        <f t="shared" si="32"/>
        <v>0</v>
      </c>
      <c r="AJ48" s="162">
        <f t="shared" si="33"/>
        <v>0</v>
      </c>
      <c r="AK48" s="162">
        <f t="shared" si="34"/>
        <v>0</v>
      </c>
    </row>
    <row r="49" spans="19:37" x14ac:dyDescent="0.3">
      <c r="S49" t="str">
        <f t="shared" si="19"/>
        <v/>
      </c>
      <c r="T49" s="162" t="s">
        <v>1301</v>
      </c>
      <c r="U49" s="162" t="str">
        <f t="shared" si="35"/>
        <v/>
      </c>
      <c r="V49" s="162">
        <f t="shared" si="36"/>
        <v>0</v>
      </c>
      <c r="W49" s="162">
        <f t="shared" si="37"/>
        <v>0</v>
      </c>
      <c r="X49" s="162" t="e">
        <f t="shared" si="21"/>
        <v>#N/A</v>
      </c>
      <c r="Y49" s="162">
        <f t="shared" si="22"/>
        <v>0</v>
      </c>
      <c r="Z49" s="162">
        <f t="shared" si="23"/>
        <v>0</v>
      </c>
      <c r="AA49" s="162">
        <f t="shared" si="24"/>
        <v>0</v>
      </c>
      <c r="AB49" s="162">
        <f t="shared" si="25"/>
        <v>0</v>
      </c>
      <c r="AC49" s="162">
        <f t="shared" si="26"/>
        <v>0</v>
      </c>
      <c r="AD49" s="162">
        <f t="shared" si="27"/>
        <v>0</v>
      </c>
      <c r="AE49" s="162">
        <f t="shared" si="28"/>
        <v>0</v>
      </c>
      <c r="AF49" s="162">
        <f t="shared" si="29"/>
        <v>0</v>
      </c>
      <c r="AG49" s="162">
        <f t="shared" si="30"/>
        <v>0</v>
      </c>
      <c r="AH49" s="162">
        <f t="shared" si="31"/>
        <v>0</v>
      </c>
      <c r="AI49" s="162">
        <f t="shared" si="32"/>
        <v>0</v>
      </c>
      <c r="AJ49" s="162">
        <f t="shared" si="33"/>
        <v>0</v>
      </c>
      <c r="AK49" s="162">
        <f t="shared" si="34"/>
        <v>0</v>
      </c>
    </row>
    <row r="50" spans="19:37" x14ac:dyDescent="0.3">
      <c r="S50" t="str">
        <f t="shared" si="19"/>
        <v/>
      </c>
      <c r="T50" s="162" t="s">
        <v>1301</v>
      </c>
      <c r="U50" s="162" t="str">
        <f t="shared" si="35"/>
        <v/>
      </c>
      <c r="V50" s="162">
        <f t="shared" si="36"/>
        <v>0</v>
      </c>
      <c r="W50" s="162">
        <f t="shared" si="37"/>
        <v>0</v>
      </c>
      <c r="X50" s="162" t="e">
        <f t="shared" si="21"/>
        <v>#N/A</v>
      </c>
      <c r="Y50" s="162">
        <f t="shared" si="22"/>
        <v>0</v>
      </c>
      <c r="Z50" s="162">
        <f t="shared" si="23"/>
        <v>0</v>
      </c>
      <c r="AA50" s="162">
        <f t="shared" si="24"/>
        <v>0</v>
      </c>
      <c r="AB50" s="162">
        <f t="shared" si="25"/>
        <v>0</v>
      </c>
      <c r="AC50" s="162">
        <f t="shared" si="26"/>
        <v>0</v>
      </c>
      <c r="AD50" s="162">
        <f t="shared" si="27"/>
        <v>0</v>
      </c>
      <c r="AE50" s="162">
        <f t="shared" si="28"/>
        <v>0</v>
      </c>
      <c r="AF50" s="162">
        <f t="shared" si="29"/>
        <v>0</v>
      </c>
      <c r="AG50" s="162">
        <f t="shared" si="30"/>
        <v>0</v>
      </c>
      <c r="AH50" s="162">
        <f t="shared" si="31"/>
        <v>0</v>
      </c>
      <c r="AI50" s="162">
        <f t="shared" si="32"/>
        <v>0</v>
      </c>
      <c r="AJ50" s="162">
        <f t="shared" si="33"/>
        <v>0</v>
      </c>
      <c r="AK50" s="162">
        <f t="shared" si="34"/>
        <v>0</v>
      </c>
    </row>
    <row r="51" spans="19:37" x14ac:dyDescent="0.3">
      <c r="S51" t="str">
        <f t="shared" si="19"/>
        <v/>
      </c>
      <c r="T51" s="162" t="s">
        <v>1301</v>
      </c>
      <c r="U51" s="162" t="str">
        <f t="shared" si="35"/>
        <v/>
      </c>
      <c r="V51" s="162">
        <f t="shared" si="36"/>
        <v>0</v>
      </c>
      <c r="W51" s="162">
        <f t="shared" si="37"/>
        <v>0</v>
      </c>
      <c r="X51" s="162" t="e">
        <f t="shared" si="21"/>
        <v>#N/A</v>
      </c>
      <c r="Y51" s="162">
        <f t="shared" si="22"/>
        <v>0</v>
      </c>
      <c r="Z51" s="162">
        <f t="shared" si="23"/>
        <v>0</v>
      </c>
      <c r="AA51" s="162">
        <f t="shared" si="24"/>
        <v>0</v>
      </c>
      <c r="AB51" s="162">
        <f t="shared" si="25"/>
        <v>0</v>
      </c>
      <c r="AC51" s="162">
        <f t="shared" si="26"/>
        <v>0</v>
      </c>
      <c r="AD51" s="162">
        <f t="shared" si="27"/>
        <v>0</v>
      </c>
      <c r="AE51" s="162">
        <f t="shared" si="28"/>
        <v>0</v>
      </c>
      <c r="AF51" s="162">
        <f t="shared" si="29"/>
        <v>0</v>
      </c>
      <c r="AG51" s="162">
        <f t="shared" si="30"/>
        <v>0</v>
      </c>
      <c r="AH51" s="162">
        <f t="shared" si="31"/>
        <v>0</v>
      </c>
      <c r="AI51" s="162">
        <f t="shared" si="32"/>
        <v>0</v>
      </c>
      <c r="AJ51" s="162">
        <f t="shared" si="33"/>
        <v>0</v>
      </c>
      <c r="AK51" s="162">
        <f t="shared" si="34"/>
        <v>0</v>
      </c>
    </row>
    <row r="52" spans="19:37" x14ac:dyDescent="0.3">
      <c r="S52" t="str">
        <f t="shared" si="19"/>
        <v/>
      </c>
      <c r="T52" s="162" t="s">
        <v>1301</v>
      </c>
      <c r="U52" s="162" t="str">
        <f t="shared" si="35"/>
        <v/>
      </c>
      <c r="V52" s="162">
        <f t="shared" si="36"/>
        <v>0</v>
      </c>
      <c r="W52" s="162">
        <f t="shared" si="37"/>
        <v>0</v>
      </c>
      <c r="X52" s="162" t="e">
        <f t="shared" si="21"/>
        <v>#N/A</v>
      </c>
      <c r="Y52" s="162">
        <f t="shared" si="22"/>
        <v>0</v>
      </c>
      <c r="Z52" s="162">
        <f t="shared" si="23"/>
        <v>0</v>
      </c>
      <c r="AA52" s="162">
        <f t="shared" si="24"/>
        <v>0</v>
      </c>
      <c r="AB52" s="162">
        <f t="shared" si="25"/>
        <v>0</v>
      </c>
      <c r="AC52" s="162">
        <f t="shared" si="26"/>
        <v>0</v>
      </c>
      <c r="AD52" s="162">
        <f t="shared" si="27"/>
        <v>0</v>
      </c>
      <c r="AE52" s="162">
        <f t="shared" si="28"/>
        <v>0</v>
      </c>
      <c r="AF52" s="162">
        <f t="shared" si="29"/>
        <v>0</v>
      </c>
      <c r="AG52" s="162">
        <f t="shared" si="30"/>
        <v>0</v>
      </c>
      <c r="AH52" s="162">
        <f t="shared" si="31"/>
        <v>0</v>
      </c>
      <c r="AI52" s="162">
        <f t="shared" si="32"/>
        <v>0</v>
      </c>
      <c r="AJ52" s="162">
        <f t="shared" si="33"/>
        <v>0</v>
      </c>
      <c r="AK52" s="162">
        <f t="shared" si="34"/>
        <v>0</v>
      </c>
    </row>
    <row r="53" spans="19:37" x14ac:dyDescent="0.3">
      <c r="S53" t="str">
        <f t="shared" si="19"/>
        <v/>
      </c>
      <c r="T53" s="162" t="s">
        <v>1301</v>
      </c>
      <c r="U53" s="162" t="str">
        <f t="shared" si="35"/>
        <v/>
      </c>
      <c r="V53" s="162">
        <f t="shared" si="36"/>
        <v>0</v>
      </c>
      <c r="W53" s="162">
        <f t="shared" si="37"/>
        <v>0</v>
      </c>
      <c r="X53" s="162" t="e">
        <f t="shared" si="21"/>
        <v>#N/A</v>
      </c>
      <c r="Y53" s="162">
        <f t="shared" si="22"/>
        <v>0</v>
      </c>
      <c r="Z53" s="162">
        <f t="shared" si="23"/>
        <v>0</v>
      </c>
      <c r="AA53" s="162">
        <f t="shared" si="24"/>
        <v>0</v>
      </c>
      <c r="AB53" s="162">
        <f t="shared" si="25"/>
        <v>0</v>
      </c>
      <c r="AC53" s="162">
        <f t="shared" si="26"/>
        <v>0</v>
      </c>
      <c r="AD53" s="162">
        <f t="shared" si="27"/>
        <v>0</v>
      </c>
      <c r="AE53" s="162">
        <f t="shared" si="28"/>
        <v>0</v>
      </c>
      <c r="AF53" s="162">
        <f t="shared" si="29"/>
        <v>0</v>
      </c>
      <c r="AG53" s="162">
        <f t="shared" si="30"/>
        <v>0</v>
      </c>
      <c r="AH53" s="162">
        <f t="shared" si="31"/>
        <v>0</v>
      </c>
      <c r="AI53" s="162">
        <f t="shared" si="32"/>
        <v>0</v>
      </c>
      <c r="AJ53" s="162">
        <f t="shared" si="33"/>
        <v>0</v>
      </c>
      <c r="AK53" s="162">
        <f t="shared" si="34"/>
        <v>0</v>
      </c>
    </row>
    <row r="54" spans="19:37" x14ac:dyDescent="0.3">
      <c r="S54" t="str">
        <f t="shared" si="19"/>
        <v/>
      </c>
      <c r="T54" s="162" t="s">
        <v>1301</v>
      </c>
      <c r="U54" s="162" t="str">
        <f t="shared" si="35"/>
        <v/>
      </c>
      <c r="V54" s="162">
        <f t="shared" si="36"/>
        <v>0</v>
      </c>
      <c r="W54" s="162">
        <f t="shared" si="37"/>
        <v>0</v>
      </c>
      <c r="X54" s="162" t="e">
        <f t="shared" si="21"/>
        <v>#N/A</v>
      </c>
      <c r="Y54" s="162">
        <f t="shared" si="22"/>
        <v>0</v>
      </c>
      <c r="Z54" s="162">
        <f t="shared" si="23"/>
        <v>0</v>
      </c>
      <c r="AA54" s="162">
        <f t="shared" si="24"/>
        <v>0</v>
      </c>
      <c r="AB54" s="162">
        <f t="shared" si="25"/>
        <v>0</v>
      </c>
      <c r="AC54" s="162">
        <f t="shared" si="26"/>
        <v>0</v>
      </c>
      <c r="AD54" s="162">
        <f t="shared" si="27"/>
        <v>0</v>
      </c>
      <c r="AE54" s="162">
        <f t="shared" si="28"/>
        <v>0</v>
      </c>
      <c r="AF54" s="162">
        <f t="shared" si="29"/>
        <v>0</v>
      </c>
      <c r="AG54" s="162">
        <f t="shared" si="30"/>
        <v>0</v>
      </c>
      <c r="AH54" s="162">
        <f t="shared" si="31"/>
        <v>0</v>
      </c>
      <c r="AI54" s="162">
        <f t="shared" si="32"/>
        <v>0</v>
      </c>
      <c r="AJ54" s="162">
        <f t="shared" si="33"/>
        <v>0</v>
      </c>
      <c r="AK54" s="162">
        <f t="shared" si="34"/>
        <v>0</v>
      </c>
    </row>
    <row r="55" spans="19:37" x14ac:dyDescent="0.3">
      <c r="S55" t="str">
        <f t="shared" si="19"/>
        <v/>
      </c>
      <c r="T55" s="162" t="s">
        <v>1301</v>
      </c>
      <c r="U55" s="162" t="str">
        <f t="shared" si="35"/>
        <v/>
      </c>
      <c r="V55" s="162">
        <f t="shared" si="36"/>
        <v>0</v>
      </c>
      <c r="W55" s="162">
        <f t="shared" si="37"/>
        <v>0</v>
      </c>
      <c r="X55" s="162" t="e">
        <f t="shared" si="21"/>
        <v>#N/A</v>
      </c>
      <c r="Y55" s="162">
        <f t="shared" si="22"/>
        <v>0</v>
      </c>
      <c r="Z55" s="162">
        <f t="shared" si="23"/>
        <v>0</v>
      </c>
      <c r="AA55" s="162">
        <f t="shared" si="24"/>
        <v>0</v>
      </c>
      <c r="AB55" s="162">
        <f t="shared" si="25"/>
        <v>0</v>
      </c>
      <c r="AC55" s="162">
        <f t="shared" si="26"/>
        <v>0</v>
      </c>
      <c r="AD55" s="162">
        <f t="shared" si="27"/>
        <v>0</v>
      </c>
      <c r="AE55" s="162">
        <f t="shared" si="28"/>
        <v>0</v>
      </c>
      <c r="AF55" s="162">
        <f t="shared" si="29"/>
        <v>0</v>
      </c>
      <c r="AG55" s="162">
        <f t="shared" si="30"/>
        <v>0</v>
      </c>
      <c r="AH55" s="162">
        <f t="shared" si="31"/>
        <v>0</v>
      </c>
      <c r="AI55" s="162">
        <f t="shared" si="32"/>
        <v>0</v>
      </c>
      <c r="AJ55" s="162">
        <f t="shared" si="33"/>
        <v>0</v>
      </c>
      <c r="AK55" s="162">
        <f t="shared" si="34"/>
        <v>0</v>
      </c>
    </row>
    <row r="56" spans="19:37" x14ac:dyDescent="0.3">
      <c r="S56" t="str">
        <f t="shared" si="19"/>
        <v/>
      </c>
      <c r="T56" s="162" t="s">
        <v>1301</v>
      </c>
      <c r="U56" s="162" t="str">
        <f t="shared" si="35"/>
        <v/>
      </c>
      <c r="V56" s="162">
        <f t="shared" si="36"/>
        <v>0</v>
      </c>
      <c r="W56" s="162">
        <f t="shared" si="37"/>
        <v>0</v>
      </c>
      <c r="X56" s="162" t="e">
        <f t="shared" si="21"/>
        <v>#N/A</v>
      </c>
      <c r="Y56" s="162">
        <f t="shared" si="22"/>
        <v>0</v>
      </c>
      <c r="Z56" s="162">
        <f t="shared" si="23"/>
        <v>0</v>
      </c>
      <c r="AA56" s="162">
        <f t="shared" si="24"/>
        <v>0</v>
      </c>
      <c r="AB56" s="162">
        <f t="shared" si="25"/>
        <v>0</v>
      </c>
      <c r="AC56" s="162">
        <f t="shared" si="26"/>
        <v>0</v>
      </c>
      <c r="AD56" s="162">
        <f t="shared" si="27"/>
        <v>0</v>
      </c>
      <c r="AE56" s="162">
        <f t="shared" si="28"/>
        <v>0</v>
      </c>
      <c r="AF56" s="162">
        <f t="shared" si="29"/>
        <v>0</v>
      </c>
      <c r="AG56" s="162">
        <f t="shared" si="30"/>
        <v>0</v>
      </c>
      <c r="AH56" s="162">
        <f t="shared" si="31"/>
        <v>0</v>
      </c>
      <c r="AI56" s="162">
        <f t="shared" si="32"/>
        <v>0</v>
      </c>
      <c r="AJ56" s="162">
        <f t="shared" si="33"/>
        <v>0</v>
      </c>
      <c r="AK56" s="162">
        <f t="shared" si="34"/>
        <v>0</v>
      </c>
    </row>
    <row r="57" spans="19:37" x14ac:dyDescent="0.3">
      <c r="S57" t="str">
        <f t="shared" si="19"/>
        <v/>
      </c>
      <c r="T57" s="162" t="s">
        <v>1301</v>
      </c>
      <c r="U57" s="162" t="str">
        <f t="shared" si="35"/>
        <v/>
      </c>
      <c r="V57" s="162">
        <f t="shared" si="36"/>
        <v>0</v>
      </c>
      <c r="W57" s="162">
        <f t="shared" si="37"/>
        <v>0</v>
      </c>
      <c r="X57" s="162" t="e">
        <f t="shared" si="21"/>
        <v>#N/A</v>
      </c>
      <c r="Y57" s="162">
        <f t="shared" si="22"/>
        <v>0</v>
      </c>
      <c r="Z57" s="162">
        <f t="shared" si="23"/>
        <v>0</v>
      </c>
      <c r="AA57" s="162">
        <f t="shared" si="24"/>
        <v>0</v>
      </c>
      <c r="AB57" s="162">
        <f t="shared" si="25"/>
        <v>0</v>
      </c>
      <c r="AC57" s="162">
        <f t="shared" si="26"/>
        <v>0</v>
      </c>
      <c r="AD57" s="162">
        <f t="shared" si="27"/>
        <v>0</v>
      </c>
      <c r="AE57" s="162">
        <f t="shared" si="28"/>
        <v>0</v>
      </c>
      <c r="AF57" s="162">
        <f t="shared" si="29"/>
        <v>0</v>
      </c>
      <c r="AG57" s="162">
        <f t="shared" si="30"/>
        <v>0</v>
      </c>
      <c r="AH57" s="162">
        <f t="shared" si="31"/>
        <v>0</v>
      </c>
      <c r="AI57" s="162">
        <f t="shared" si="32"/>
        <v>0</v>
      </c>
      <c r="AJ57" s="162">
        <f t="shared" si="33"/>
        <v>0</v>
      </c>
      <c r="AK57" s="162">
        <f t="shared" si="34"/>
        <v>0</v>
      </c>
    </row>
    <row r="58" spans="19:37" x14ac:dyDescent="0.3">
      <c r="S58" t="str">
        <f t="shared" si="19"/>
        <v/>
      </c>
      <c r="T58" s="162" t="s">
        <v>1301</v>
      </c>
      <c r="U58" s="162" t="str">
        <f t="shared" si="35"/>
        <v/>
      </c>
      <c r="V58" s="162">
        <f t="shared" si="36"/>
        <v>0</v>
      </c>
      <c r="W58" s="162">
        <f t="shared" si="37"/>
        <v>0</v>
      </c>
      <c r="X58" s="162" t="e">
        <f t="shared" si="21"/>
        <v>#N/A</v>
      </c>
      <c r="Y58" s="162">
        <f t="shared" si="22"/>
        <v>0</v>
      </c>
      <c r="Z58" s="162">
        <f t="shared" si="23"/>
        <v>0</v>
      </c>
      <c r="AA58" s="162">
        <f t="shared" si="24"/>
        <v>0</v>
      </c>
      <c r="AB58" s="162">
        <f t="shared" si="25"/>
        <v>0</v>
      </c>
      <c r="AC58" s="162">
        <f t="shared" si="26"/>
        <v>0</v>
      </c>
      <c r="AD58" s="162">
        <f t="shared" si="27"/>
        <v>0</v>
      </c>
      <c r="AE58" s="162">
        <f t="shared" si="28"/>
        <v>0</v>
      </c>
      <c r="AF58" s="162">
        <f t="shared" si="29"/>
        <v>0</v>
      </c>
      <c r="AG58" s="162">
        <f t="shared" si="30"/>
        <v>0</v>
      </c>
      <c r="AH58" s="162">
        <f t="shared" si="31"/>
        <v>0</v>
      </c>
      <c r="AI58" s="162">
        <f t="shared" si="32"/>
        <v>0</v>
      </c>
      <c r="AJ58" s="162">
        <f t="shared" si="33"/>
        <v>0</v>
      </c>
      <c r="AK58" s="162">
        <f t="shared" si="34"/>
        <v>0</v>
      </c>
    </row>
    <row r="59" spans="19:37" x14ac:dyDescent="0.3">
      <c r="S59" t="str">
        <f t="shared" si="19"/>
        <v/>
      </c>
      <c r="T59" s="162" t="s">
        <v>1301</v>
      </c>
      <c r="U59" s="162" t="str">
        <f t="shared" si="35"/>
        <v/>
      </c>
      <c r="V59" s="162">
        <f t="shared" si="36"/>
        <v>0</v>
      </c>
      <c r="W59" s="162">
        <f t="shared" si="37"/>
        <v>0</v>
      </c>
      <c r="X59" s="162" t="e">
        <f t="shared" si="21"/>
        <v>#N/A</v>
      </c>
      <c r="Y59" s="162">
        <f t="shared" si="22"/>
        <v>0</v>
      </c>
      <c r="Z59" s="162">
        <f t="shared" si="23"/>
        <v>0</v>
      </c>
      <c r="AA59" s="162">
        <f t="shared" si="24"/>
        <v>0</v>
      </c>
      <c r="AB59" s="162">
        <f t="shared" si="25"/>
        <v>0</v>
      </c>
      <c r="AC59" s="162">
        <f t="shared" si="26"/>
        <v>0</v>
      </c>
      <c r="AD59" s="162">
        <f t="shared" si="27"/>
        <v>0</v>
      </c>
      <c r="AE59" s="162">
        <f t="shared" si="28"/>
        <v>0</v>
      </c>
      <c r="AF59" s="162">
        <f t="shared" si="29"/>
        <v>0</v>
      </c>
      <c r="AG59" s="162">
        <f t="shared" si="30"/>
        <v>0</v>
      </c>
      <c r="AH59" s="162">
        <f t="shared" si="31"/>
        <v>0</v>
      </c>
      <c r="AI59" s="162">
        <f t="shared" si="32"/>
        <v>0</v>
      </c>
      <c r="AJ59" s="162">
        <f t="shared" si="33"/>
        <v>0</v>
      </c>
      <c r="AK59" s="162">
        <f t="shared" si="34"/>
        <v>0</v>
      </c>
    </row>
    <row r="60" spans="19:37" x14ac:dyDescent="0.3">
      <c r="S60" t="str">
        <f t="shared" si="19"/>
        <v/>
      </c>
      <c r="T60" s="162" t="s">
        <v>1301</v>
      </c>
      <c r="U60" s="162" t="str">
        <f t="shared" si="35"/>
        <v/>
      </c>
      <c r="V60" s="162">
        <f t="shared" si="36"/>
        <v>0</v>
      </c>
      <c r="W60" s="162">
        <f t="shared" si="37"/>
        <v>0</v>
      </c>
      <c r="X60" s="162" t="e">
        <f t="shared" si="21"/>
        <v>#N/A</v>
      </c>
      <c r="Y60" s="162">
        <f t="shared" si="22"/>
        <v>0</v>
      </c>
      <c r="Z60" s="162">
        <f t="shared" si="23"/>
        <v>0</v>
      </c>
      <c r="AA60" s="162">
        <f t="shared" si="24"/>
        <v>0</v>
      </c>
      <c r="AB60" s="162">
        <f t="shared" si="25"/>
        <v>0</v>
      </c>
      <c r="AC60" s="162">
        <f t="shared" si="26"/>
        <v>0</v>
      </c>
      <c r="AD60" s="162">
        <f t="shared" si="27"/>
        <v>0</v>
      </c>
      <c r="AE60" s="162">
        <f t="shared" si="28"/>
        <v>0</v>
      </c>
      <c r="AF60" s="162">
        <f t="shared" si="29"/>
        <v>0</v>
      </c>
      <c r="AG60" s="162">
        <f t="shared" si="30"/>
        <v>0</v>
      </c>
      <c r="AH60" s="162">
        <f t="shared" si="31"/>
        <v>0</v>
      </c>
      <c r="AI60" s="162">
        <f t="shared" si="32"/>
        <v>0</v>
      </c>
      <c r="AJ60" s="162">
        <f t="shared" si="33"/>
        <v>0</v>
      </c>
      <c r="AK60" s="162">
        <f t="shared" si="34"/>
        <v>0</v>
      </c>
    </row>
    <row r="61" spans="19:37" x14ac:dyDescent="0.3">
      <c r="S61" t="str">
        <f t="shared" si="19"/>
        <v/>
      </c>
      <c r="T61" s="162" t="s">
        <v>1301</v>
      </c>
      <c r="U61" s="162" t="str">
        <f t="shared" si="35"/>
        <v/>
      </c>
      <c r="V61" s="162">
        <f t="shared" si="36"/>
        <v>0</v>
      </c>
      <c r="W61" s="162">
        <f t="shared" si="37"/>
        <v>0</v>
      </c>
      <c r="X61" s="162" t="e">
        <f t="shared" si="21"/>
        <v>#N/A</v>
      </c>
      <c r="Y61" s="162">
        <f t="shared" si="22"/>
        <v>0</v>
      </c>
      <c r="Z61" s="162">
        <f t="shared" si="23"/>
        <v>0</v>
      </c>
      <c r="AA61" s="162">
        <f t="shared" si="24"/>
        <v>0</v>
      </c>
      <c r="AB61" s="162">
        <f t="shared" si="25"/>
        <v>0</v>
      </c>
      <c r="AC61" s="162">
        <f t="shared" si="26"/>
        <v>0</v>
      </c>
      <c r="AD61" s="162">
        <f t="shared" si="27"/>
        <v>0</v>
      </c>
      <c r="AE61" s="162">
        <f t="shared" si="28"/>
        <v>0</v>
      </c>
      <c r="AF61" s="162">
        <f t="shared" si="29"/>
        <v>0</v>
      </c>
      <c r="AG61" s="162">
        <f t="shared" si="30"/>
        <v>0</v>
      </c>
      <c r="AH61" s="162">
        <f t="shared" si="31"/>
        <v>0</v>
      </c>
      <c r="AI61" s="162">
        <f t="shared" si="32"/>
        <v>0</v>
      </c>
      <c r="AJ61" s="162">
        <f t="shared" si="33"/>
        <v>0</v>
      </c>
      <c r="AK61" s="162">
        <f t="shared" si="34"/>
        <v>0</v>
      </c>
    </row>
    <row r="62" spans="19:37" x14ac:dyDescent="0.3">
      <c r="S62" t="str">
        <f t="shared" si="19"/>
        <v/>
      </c>
      <c r="T62" s="162" t="s">
        <v>1301</v>
      </c>
      <c r="U62" s="162" t="str">
        <f t="shared" si="35"/>
        <v/>
      </c>
      <c r="V62" s="162">
        <f t="shared" si="36"/>
        <v>0</v>
      </c>
      <c r="W62" s="162">
        <f t="shared" si="37"/>
        <v>0</v>
      </c>
      <c r="X62" s="162" t="e">
        <f t="shared" si="21"/>
        <v>#N/A</v>
      </c>
      <c r="Y62" s="162">
        <f t="shared" si="22"/>
        <v>0</v>
      </c>
      <c r="Z62" s="162">
        <f t="shared" si="23"/>
        <v>0</v>
      </c>
      <c r="AA62" s="162">
        <f t="shared" si="24"/>
        <v>0</v>
      </c>
      <c r="AB62" s="162">
        <f t="shared" si="25"/>
        <v>0</v>
      </c>
      <c r="AC62" s="162">
        <f t="shared" si="26"/>
        <v>0</v>
      </c>
      <c r="AD62" s="162">
        <f t="shared" si="27"/>
        <v>0</v>
      </c>
      <c r="AE62" s="162">
        <f t="shared" si="28"/>
        <v>0</v>
      </c>
      <c r="AF62" s="162">
        <f t="shared" si="29"/>
        <v>0</v>
      </c>
      <c r="AG62" s="162">
        <f t="shared" si="30"/>
        <v>0</v>
      </c>
      <c r="AH62" s="162">
        <f t="shared" si="31"/>
        <v>0</v>
      </c>
      <c r="AI62" s="162">
        <f t="shared" si="32"/>
        <v>0</v>
      </c>
      <c r="AJ62" s="162">
        <f t="shared" si="33"/>
        <v>0</v>
      </c>
      <c r="AK62" s="162">
        <f t="shared" si="34"/>
        <v>0</v>
      </c>
    </row>
    <row r="63" spans="19:37" x14ac:dyDescent="0.3">
      <c r="S63" t="str">
        <f t="shared" si="19"/>
        <v/>
      </c>
      <c r="T63" s="162" t="s">
        <v>1301</v>
      </c>
      <c r="U63" s="162" t="str">
        <f t="shared" si="35"/>
        <v/>
      </c>
      <c r="V63" s="162">
        <f t="shared" si="36"/>
        <v>0</v>
      </c>
      <c r="W63" s="162">
        <f t="shared" si="37"/>
        <v>0</v>
      </c>
      <c r="X63" s="162" t="e">
        <f t="shared" si="21"/>
        <v>#N/A</v>
      </c>
      <c r="Y63" s="162">
        <f t="shared" si="22"/>
        <v>0</v>
      </c>
      <c r="Z63" s="162">
        <f t="shared" si="23"/>
        <v>0</v>
      </c>
      <c r="AA63" s="162">
        <f t="shared" si="24"/>
        <v>0</v>
      </c>
      <c r="AB63" s="162">
        <f t="shared" si="25"/>
        <v>0</v>
      </c>
      <c r="AC63" s="162">
        <f t="shared" si="26"/>
        <v>0</v>
      </c>
      <c r="AD63" s="162">
        <f t="shared" si="27"/>
        <v>0</v>
      </c>
      <c r="AE63" s="162">
        <f t="shared" si="28"/>
        <v>0</v>
      </c>
      <c r="AF63" s="162">
        <f t="shared" si="29"/>
        <v>0</v>
      </c>
      <c r="AG63" s="162">
        <f t="shared" si="30"/>
        <v>0</v>
      </c>
      <c r="AH63" s="162">
        <f t="shared" si="31"/>
        <v>0</v>
      </c>
      <c r="AI63" s="162">
        <f t="shared" si="32"/>
        <v>0</v>
      </c>
      <c r="AJ63" s="162">
        <f t="shared" si="33"/>
        <v>0</v>
      </c>
      <c r="AK63" s="162">
        <f t="shared" si="34"/>
        <v>0</v>
      </c>
    </row>
    <row r="64" spans="19:37" x14ac:dyDescent="0.3">
      <c r="S64" t="str">
        <f t="shared" si="19"/>
        <v/>
      </c>
      <c r="T64" s="162" t="s">
        <v>1301</v>
      </c>
      <c r="U64" s="162" t="str">
        <f t="shared" si="35"/>
        <v/>
      </c>
      <c r="V64" s="162">
        <f t="shared" si="36"/>
        <v>0</v>
      </c>
      <c r="W64" s="162">
        <f t="shared" si="37"/>
        <v>0</v>
      </c>
      <c r="X64" s="162" t="e">
        <f t="shared" si="21"/>
        <v>#N/A</v>
      </c>
      <c r="Y64" s="162">
        <f t="shared" si="22"/>
        <v>0</v>
      </c>
      <c r="Z64" s="162">
        <f t="shared" si="23"/>
        <v>0</v>
      </c>
      <c r="AA64" s="162">
        <f t="shared" si="24"/>
        <v>0</v>
      </c>
      <c r="AB64" s="162">
        <f t="shared" si="25"/>
        <v>0</v>
      </c>
      <c r="AC64" s="162">
        <f t="shared" si="26"/>
        <v>0</v>
      </c>
      <c r="AD64" s="162">
        <f t="shared" si="27"/>
        <v>0</v>
      </c>
      <c r="AE64" s="162">
        <f t="shared" si="28"/>
        <v>0</v>
      </c>
      <c r="AF64" s="162">
        <f t="shared" si="29"/>
        <v>0</v>
      </c>
      <c r="AG64" s="162">
        <f t="shared" si="30"/>
        <v>0</v>
      </c>
      <c r="AH64" s="162">
        <f t="shared" si="31"/>
        <v>0</v>
      </c>
      <c r="AI64" s="162">
        <f t="shared" si="32"/>
        <v>0</v>
      </c>
      <c r="AJ64" s="162">
        <f t="shared" si="33"/>
        <v>0</v>
      </c>
      <c r="AK64" s="162">
        <f t="shared" si="34"/>
        <v>0</v>
      </c>
    </row>
    <row r="65" spans="19:37" x14ac:dyDescent="0.3">
      <c r="S65" t="str">
        <f t="shared" si="19"/>
        <v/>
      </c>
      <c r="T65" s="162" t="s">
        <v>1301</v>
      </c>
      <c r="U65" s="162" t="str">
        <f t="shared" si="35"/>
        <v/>
      </c>
      <c r="V65" s="162">
        <f t="shared" si="36"/>
        <v>0</v>
      </c>
      <c r="W65" s="162">
        <f t="shared" si="37"/>
        <v>0</v>
      </c>
      <c r="X65" s="162" t="e">
        <f t="shared" si="21"/>
        <v>#N/A</v>
      </c>
      <c r="Y65" s="162">
        <f t="shared" si="22"/>
        <v>0</v>
      </c>
      <c r="Z65" s="162">
        <f t="shared" si="23"/>
        <v>0</v>
      </c>
      <c r="AA65" s="162">
        <f t="shared" si="24"/>
        <v>0</v>
      </c>
      <c r="AB65" s="162">
        <f t="shared" si="25"/>
        <v>0</v>
      </c>
      <c r="AC65" s="162">
        <f t="shared" si="26"/>
        <v>0</v>
      </c>
      <c r="AD65" s="162">
        <f t="shared" si="27"/>
        <v>0</v>
      </c>
      <c r="AE65" s="162">
        <f t="shared" si="28"/>
        <v>0</v>
      </c>
      <c r="AF65" s="162">
        <f t="shared" si="29"/>
        <v>0</v>
      </c>
      <c r="AG65" s="162">
        <f t="shared" si="30"/>
        <v>0</v>
      </c>
      <c r="AH65" s="162">
        <f t="shared" si="31"/>
        <v>0</v>
      </c>
      <c r="AI65" s="162">
        <f t="shared" si="32"/>
        <v>0</v>
      </c>
      <c r="AJ65" s="162">
        <f t="shared" si="33"/>
        <v>0</v>
      </c>
      <c r="AK65" s="162">
        <f t="shared" si="34"/>
        <v>0</v>
      </c>
    </row>
    <row r="66" spans="19:37" x14ac:dyDescent="0.3">
      <c r="S66" t="str">
        <f t="shared" si="19"/>
        <v/>
      </c>
      <c r="T66" s="162" t="s">
        <v>1301</v>
      </c>
      <c r="U66" s="162" t="str">
        <f t="shared" si="35"/>
        <v/>
      </c>
      <c r="V66" s="162">
        <f t="shared" si="36"/>
        <v>0</v>
      </c>
      <c r="W66" s="162">
        <f t="shared" si="37"/>
        <v>0</v>
      </c>
      <c r="X66" s="162" t="e">
        <f t="shared" si="21"/>
        <v>#N/A</v>
      </c>
      <c r="Y66" s="162">
        <f t="shared" si="22"/>
        <v>0</v>
      </c>
      <c r="Z66" s="162">
        <f t="shared" si="23"/>
        <v>0</v>
      </c>
      <c r="AA66" s="162">
        <f t="shared" si="24"/>
        <v>0</v>
      </c>
      <c r="AB66" s="162">
        <f t="shared" si="25"/>
        <v>0</v>
      </c>
      <c r="AC66" s="162">
        <f t="shared" si="26"/>
        <v>0</v>
      </c>
      <c r="AD66" s="162">
        <f t="shared" si="27"/>
        <v>0</v>
      </c>
      <c r="AE66" s="162">
        <f t="shared" si="28"/>
        <v>0</v>
      </c>
      <c r="AF66" s="162">
        <f t="shared" si="29"/>
        <v>0</v>
      </c>
      <c r="AG66" s="162">
        <f t="shared" si="30"/>
        <v>0</v>
      </c>
      <c r="AH66" s="162">
        <f t="shared" si="31"/>
        <v>0</v>
      </c>
      <c r="AI66" s="162">
        <f t="shared" si="32"/>
        <v>0</v>
      </c>
      <c r="AJ66" s="162">
        <f t="shared" si="33"/>
        <v>0</v>
      </c>
      <c r="AK66" s="162">
        <f t="shared" si="34"/>
        <v>0</v>
      </c>
    </row>
    <row r="67" spans="19:37" x14ac:dyDescent="0.3">
      <c r="S67" t="str">
        <f t="shared" si="19"/>
        <v/>
      </c>
      <c r="T67" s="162" t="s">
        <v>1301</v>
      </c>
      <c r="U67" s="162" t="str">
        <f t="shared" si="35"/>
        <v/>
      </c>
      <c r="V67" s="162">
        <f t="shared" si="36"/>
        <v>0</v>
      </c>
      <c r="W67" s="162">
        <f t="shared" si="37"/>
        <v>0</v>
      </c>
      <c r="X67" s="162" t="e">
        <f t="shared" si="21"/>
        <v>#N/A</v>
      </c>
      <c r="Y67" s="162">
        <f t="shared" si="22"/>
        <v>0</v>
      </c>
      <c r="Z67" s="162">
        <f t="shared" si="23"/>
        <v>0</v>
      </c>
      <c r="AA67" s="162">
        <f t="shared" si="24"/>
        <v>0</v>
      </c>
      <c r="AB67" s="162">
        <f t="shared" si="25"/>
        <v>0</v>
      </c>
      <c r="AC67" s="162">
        <f t="shared" si="26"/>
        <v>0</v>
      </c>
      <c r="AD67" s="162">
        <f t="shared" si="27"/>
        <v>0</v>
      </c>
      <c r="AE67" s="162">
        <f t="shared" si="28"/>
        <v>0</v>
      </c>
      <c r="AF67" s="162">
        <f t="shared" si="29"/>
        <v>0</v>
      </c>
      <c r="AG67" s="162">
        <f t="shared" si="30"/>
        <v>0</v>
      </c>
      <c r="AH67" s="162">
        <f t="shared" si="31"/>
        <v>0</v>
      </c>
      <c r="AI67" s="162">
        <f t="shared" si="32"/>
        <v>0</v>
      </c>
      <c r="AJ67" s="162">
        <f t="shared" si="33"/>
        <v>0</v>
      </c>
      <c r="AK67" s="162">
        <f t="shared" si="34"/>
        <v>0</v>
      </c>
    </row>
    <row r="68" spans="19:37" x14ac:dyDescent="0.3">
      <c r="S68" t="str">
        <f t="shared" ref="S68:S99" si="38">RIGHT(C68,5)</f>
        <v/>
      </c>
      <c r="T68" s="162" t="s">
        <v>1301</v>
      </c>
      <c r="U68" s="162" t="str">
        <f t="shared" si="35"/>
        <v/>
      </c>
      <c r="V68" s="162">
        <f t="shared" si="36"/>
        <v>0</v>
      </c>
      <c r="W68" s="162">
        <f t="shared" si="37"/>
        <v>0</v>
      </c>
      <c r="X68" s="162" t="e">
        <f t="shared" ref="X68:X99" si="39">_xlfn.IFS(E68="(blank)","1-Without Donor Restriction",E68="1-Without Donor Restriction","1-Without Donor Restriction",E68="2-With Donor Restriction","2-With Donor Restriction")</f>
        <v>#N/A</v>
      </c>
      <c r="Y68" s="162">
        <f t="shared" ref="Y68:Y99" si="40">IF(D68="(blank)","",D68)</f>
        <v>0</v>
      </c>
      <c r="Z68" s="162">
        <f t="shared" ref="Z68:Z99" si="41">IFERROR(ROUND(F68,2),0)</f>
        <v>0</v>
      </c>
      <c r="AA68" s="162">
        <f t="shared" ref="AA68:AA99" si="42">IFERROR(ROUND(G68,2),0)</f>
        <v>0</v>
      </c>
      <c r="AB68" s="162">
        <f t="shared" ref="AB68:AB99" si="43">IFERROR(ROUND(H68,2),0)</f>
        <v>0</v>
      </c>
      <c r="AC68" s="162">
        <f t="shared" ref="AC68:AC99" si="44">IFERROR(ROUND(I68,2),0)</f>
        <v>0</v>
      </c>
      <c r="AD68" s="162">
        <f t="shared" ref="AD68:AD99" si="45">IFERROR(ROUND(J68,2),0)</f>
        <v>0</v>
      </c>
      <c r="AE68" s="162">
        <f t="shared" ref="AE68:AE99" si="46">IFERROR(ROUND(K68,2),0)</f>
        <v>0</v>
      </c>
      <c r="AF68" s="162">
        <f t="shared" ref="AF68:AF99" si="47">IFERROR(ROUND(L68,2),0)</f>
        <v>0</v>
      </c>
      <c r="AG68" s="162">
        <f t="shared" ref="AG68:AG99" si="48">IFERROR(ROUND(M68,2),0)</f>
        <v>0</v>
      </c>
      <c r="AH68" s="162">
        <f t="shared" ref="AH68:AH99" si="49">IFERROR(ROUND(N68,2),0)</f>
        <v>0</v>
      </c>
      <c r="AI68" s="162">
        <f t="shared" ref="AI68:AI99" si="50">IFERROR(ROUND(O68,2),0)</f>
        <v>0</v>
      </c>
      <c r="AJ68" s="162">
        <f t="shared" ref="AJ68:AJ99" si="51">IFERROR(ROUND(P68,2),0)</f>
        <v>0</v>
      </c>
      <c r="AK68" s="162">
        <f t="shared" ref="AK68:AK99" si="52">IFERROR(ROUND(Q68,2),0)</f>
        <v>0</v>
      </c>
    </row>
    <row r="69" spans="19:37" x14ac:dyDescent="0.3">
      <c r="S69" t="str">
        <f t="shared" si="38"/>
        <v/>
      </c>
      <c r="T69" s="162" t="s">
        <v>1301</v>
      </c>
      <c r="U69" s="162" t="str">
        <f t="shared" si="35"/>
        <v/>
      </c>
      <c r="V69" s="162">
        <f t="shared" si="36"/>
        <v>0</v>
      </c>
      <c r="W69" s="162">
        <f t="shared" si="37"/>
        <v>0</v>
      </c>
      <c r="X69" s="162" t="e">
        <f t="shared" si="39"/>
        <v>#N/A</v>
      </c>
      <c r="Y69" s="162">
        <f t="shared" si="40"/>
        <v>0</v>
      </c>
      <c r="Z69" s="162">
        <f t="shared" si="41"/>
        <v>0</v>
      </c>
      <c r="AA69" s="162">
        <f t="shared" si="42"/>
        <v>0</v>
      </c>
      <c r="AB69" s="162">
        <f t="shared" si="43"/>
        <v>0</v>
      </c>
      <c r="AC69" s="162">
        <f t="shared" si="44"/>
        <v>0</v>
      </c>
      <c r="AD69" s="162">
        <f t="shared" si="45"/>
        <v>0</v>
      </c>
      <c r="AE69" s="162">
        <f t="shared" si="46"/>
        <v>0</v>
      </c>
      <c r="AF69" s="162">
        <f t="shared" si="47"/>
        <v>0</v>
      </c>
      <c r="AG69" s="162">
        <f t="shared" si="48"/>
        <v>0</v>
      </c>
      <c r="AH69" s="162">
        <f t="shared" si="49"/>
        <v>0</v>
      </c>
      <c r="AI69" s="162">
        <f t="shared" si="50"/>
        <v>0</v>
      </c>
      <c r="AJ69" s="162">
        <f t="shared" si="51"/>
        <v>0</v>
      </c>
      <c r="AK69" s="162">
        <f t="shared" si="52"/>
        <v>0</v>
      </c>
    </row>
    <row r="70" spans="19:37" x14ac:dyDescent="0.3">
      <c r="S70" t="str">
        <f t="shared" si="38"/>
        <v/>
      </c>
      <c r="T70" s="162" t="s">
        <v>1301</v>
      </c>
      <c r="U70" s="162" t="str">
        <f t="shared" si="35"/>
        <v/>
      </c>
      <c r="V70" s="162">
        <f t="shared" si="36"/>
        <v>0</v>
      </c>
      <c r="W70" s="162">
        <f t="shared" si="37"/>
        <v>0</v>
      </c>
      <c r="X70" s="162" t="e">
        <f t="shared" si="39"/>
        <v>#N/A</v>
      </c>
      <c r="Y70" s="162">
        <f t="shared" si="40"/>
        <v>0</v>
      </c>
      <c r="Z70" s="162">
        <f t="shared" si="41"/>
        <v>0</v>
      </c>
      <c r="AA70" s="162">
        <f t="shared" si="42"/>
        <v>0</v>
      </c>
      <c r="AB70" s="162">
        <f t="shared" si="43"/>
        <v>0</v>
      </c>
      <c r="AC70" s="162">
        <f t="shared" si="44"/>
        <v>0</v>
      </c>
      <c r="AD70" s="162">
        <f t="shared" si="45"/>
        <v>0</v>
      </c>
      <c r="AE70" s="162">
        <f t="shared" si="46"/>
        <v>0</v>
      </c>
      <c r="AF70" s="162">
        <f t="shared" si="47"/>
        <v>0</v>
      </c>
      <c r="AG70" s="162">
        <f t="shared" si="48"/>
        <v>0</v>
      </c>
      <c r="AH70" s="162">
        <f t="shared" si="49"/>
        <v>0</v>
      </c>
      <c r="AI70" s="162">
        <f t="shared" si="50"/>
        <v>0</v>
      </c>
      <c r="AJ70" s="162">
        <f t="shared" si="51"/>
        <v>0</v>
      </c>
      <c r="AK70" s="162">
        <f t="shared" si="52"/>
        <v>0</v>
      </c>
    </row>
    <row r="71" spans="19:37" x14ac:dyDescent="0.3">
      <c r="S71" t="str">
        <f t="shared" si="38"/>
        <v/>
      </c>
      <c r="T71" s="162" t="s">
        <v>1301</v>
      </c>
      <c r="U71" s="162" t="str">
        <f t="shared" si="35"/>
        <v/>
      </c>
      <c r="V71" s="162">
        <f t="shared" si="36"/>
        <v>0</v>
      </c>
      <c r="W71" s="162">
        <f t="shared" si="37"/>
        <v>0</v>
      </c>
      <c r="X71" s="162" t="e">
        <f t="shared" si="39"/>
        <v>#N/A</v>
      </c>
      <c r="Y71" s="162">
        <f t="shared" si="40"/>
        <v>0</v>
      </c>
      <c r="Z71" s="162">
        <f t="shared" si="41"/>
        <v>0</v>
      </c>
      <c r="AA71" s="162">
        <f t="shared" si="42"/>
        <v>0</v>
      </c>
      <c r="AB71" s="162">
        <f t="shared" si="43"/>
        <v>0</v>
      </c>
      <c r="AC71" s="162">
        <f t="shared" si="44"/>
        <v>0</v>
      </c>
      <c r="AD71" s="162">
        <f t="shared" si="45"/>
        <v>0</v>
      </c>
      <c r="AE71" s="162">
        <f t="shared" si="46"/>
        <v>0</v>
      </c>
      <c r="AF71" s="162">
        <f t="shared" si="47"/>
        <v>0</v>
      </c>
      <c r="AG71" s="162">
        <f t="shared" si="48"/>
        <v>0</v>
      </c>
      <c r="AH71" s="162">
        <f t="shared" si="49"/>
        <v>0</v>
      </c>
      <c r="AI71" s="162">
        <f t="shared" si="50"/>
        <v>0</v>
      </c>
      <c r="AJ71" s="162">
        <f t="shared" si="51"/>
        <v>0</v>
      </c>
      <c r="AK71" s="162">
        <f t="shared" si="52"/>
        <v>0</v>
      </c>
    </row>
    <row r="72" spans="19:37" x14ac:dyDescent="0.3">
      <c r="S72" t="str">
        <f t="shared" si="38"/>
        <v/>
      </c>
      <c r="T72" s="162" t="s">
        <v>1301</v>
      </c>
      <c r="U72" s="162" t="str">
        <f t="shared" si="35"/>
        <v/>
      </c>
      <c r="V72" s="162">
        <f t="shared" si="36"/>
        <v>0</v>
      </c>
      <c r="W72" s="162">
        <f t="shared" si="37"/>
        <v>0</v>
      </c>
      <c r="X72" s="162" t="e">
        <f t="shared" si="39"/>
        <v>#N/A</v>
      </c>
      <c r="Y72" s="162">
        <f t="shared" si="40"/>
        <v>0</v>
      </c>
      <c r="Z72" s="162">
        <f t="shared" si="41"/>
        <v>0</v>
      </c>
      <c r="AA72" s="162">
        <f t="shared" si="42"/>
        <v>0</v>
      </c>
      <c r="AB72" s="162">
        <f t="shared" si="43"/>
        <v>0</v>
      </c>
      <c r="AC72" s="162">
        <f t="shared" si="44"/>
        <v>0</v>
      </c>
      <c r="AD72" s="162">
        <f t="shared" si="45"/>
        <v>0</v>
      </c>
      <c r="AE72" s="162">
        <f t="shared" si="46"/>
        <v>0</v>
      </c>
      <c r="AF72" s="162">
        <f t="shared" si="47"/>
        <v>0</v>
      </c>
      <c r="AG72" s="162">
        <f t="shared" si="48"/>
        <v>0</v>
      </c>
      <c r="AH72" s="162">
        <f t="shared" si="49"/>
        <v>0</v>
      </c>
      <c r="AI72" s="162">
        <f t="shared" si="50"/>
        <v>0</v>
      </c>
      <c r="AJ72" s="162">
        <f t="shared" si="51"/>
        <v>0</v>
      </c>
      <c r="AK72" s="162">
        <f t="shared" si="52"/>
        <v>0</v>
      </c>
    </row>
    <row r="73" spans="19:37" x14ac:dyDescent="0.3">
      <c r="S73" t="str">
        <f t="shared" si="38"/>
        <v/>
      </c>
      <c r="T73" s="162" t="s">
        <v>1301</v>
      </c>
      <c r="U73" s="162" t="str">
        <f t="shared" si="35"/>
        <v/>
      </c>
      <c r="V73" s="162">
        <f t="shared" si="36"/>
        <v>0</v>
      </c>
      <c r="W73" s="162">
        <f t="shared" si="37"/>
        <v>0</v>
      </c>
      <c r="X73" s="162" t="e">
        <f t="shared" si="39"/>
        <v>#N/A</v>
      </c>
      <c r="Y73" s="162">
        <f t="shared" si="40"/>
        <v>0</v>
      </c>
      <c r="Z73" s="162">
        <f t="shared" si="41"/>
        <v>0</v>
      </c>
      <c r="AA73" s="162">
        <f t="shared" si="42"/>
        <v>0</v>
      </c>
      <c r="AB73" s="162">
        <f t="shared" si="43"/>
        <v>0</v>
      </c>
      <c r="AC73" s="162">
        <f t="shared" si="44"/>
        <v>0</v>
      </c>
      <c r="AD73" s="162">
        <f t="shared" si="45"/>
        <v>0</v>
      </c>
      <c r="AE73" s="162">
        <f t="shared" si="46"/>
        <v>0</v>
      </c>
      <c r="AF73" s="162">
        <f t="shared" si="47"/>
        <v>0</v>
      </c>
      <c r="AG73" s="162">
        <f t="shared" si="48"/>
        <v>0</v>
      </c>
      <c r="AH73" s="162">
        <f t="shared" si="49"/>
        <v>0</v>
      </c>
      <c r="AI73" s="162">
        <f t="shared" si="50"/>
        <v>0</v>
      </c>
      <c r="AJ73" s="162">
        <f t="shared" si="51"/>
        <v>0</v>
      </c>
      <c r="AK73" s="162">
        <f t="shared" si="52"/>
        <v>0</v>
      </c>
    </row>
    <row r="74" spans="19:37" x14ac:dyDescent="0.3">
      <c r="S74" t="str">
        <f t="shared" si="38"/>
        <v/>
      </c>
      <c r="T74" s="162" t="s">
        <v>1301</v>
      </c>
      <c r="U74" s="162" t="str">
        <f t="shared" si="35"/>
        <v/>
      </c>
      <c r="V74" s="162">
        <f t="shared" si="36"/>
        <v>0</v>
      </c>
      <c r="W74" s="162">
        <f t="shared" si="37"/>
        <v>0</v>
      </c>
      <c r="X74" s="162" t="e">
        <f t="shared" si="39"/>
        <v>#N/A</v>
      </c>
      <c r="Y74" s="162">
        <f t="shared" si="40"/>
        <v>0</v>
      </c>
      <c r="Z74" s="162">
        <f t="shared" si="41"/>
        <v>0</v>
      </c>
      <c r="AA74" s="162">
        <f t="shared" si="42"/>
        <v>0</v>
      </c>
      <c r="AB74" s="162">
        <f t="shared" si="43"/>
        <v>0</v>
      </c>
      <c r="AC74" s="162">
        <f t="shared" si="44"/>
        <v>0</v>
      </c>
      <c r="AD74" s="162">
        <f t="shared" si="45"/>
        <v>0</v>
      </c>
      <c r="AE74" s="162">
        <f t="shared" si="46"/>
        <v>0</v>
      </c>
      <c r="AF74" s="162">
        <f t="shared" si="47"/>
        <v>0</v>
      </c>
      <c r="AG74" s="162">
        <f t="shared" si="48"/>
        <v>0</v>
      </c>
      <c r="AH74" s="162">
        <f t="shared" si="49"/>
        <v>0</v>
      </c>
      <c r="AI74" s="162">
        <f t="shared" si="50"/>
        <v>0</v>
      </c>
      <c r="AJ74" s="162">
        <f t="shared" si="51"/>
        <v>0</v>
      </c>
      <c r="AK74" s="162">
        <f t="shared" si="52"/>
        <v>0</v>
      </c>
    </row>
    <row r="75" spans="19:37" x14ac:dyDescent="0.3">
      <c r="S75" t="str">
        <f t="shared" si="38"/>
        <v/>
      </c>
      <c r="T75" s="162" t="s">
        <v>1301</v>
      </c>
      <c r="U75" s="162" t="str">
        <f t="shared" si="35"/>
        <v/>
      </c>
      <c r="V75" s="162">
        <f t="shared" si="36"/>
        <v>0</v>
      </c>
      <c r="W75" s="162">
        <f t="shared" si="37"/>
        <v>0</v>
      </c>
      <c r="X75" s="162" t="e">
        <f t="shared" si="39"/>
        <v>#N/A</v>
      </c>
      <c r="Y75" s="162">
        <f t="shared" si="40"/>
        <v>0</v>
      </c>
      <c r="Z75" s="162">
        <f t="shared" si="41"/>
        <v>0</v>
      </c>
      <c r="AA75" s="162">
        <f t="shared" si="42"/>
        <v>0</v>
      </c>
      <c r="AB75" s="162">
        <f t="shared" si="43"/>
        <v>0</v>
      </c>
      <c r="AC75" s="162">
        <f t="shared" si="44"/>
        <v>0</v>
      </c>
      <c r="AD75" s="162">
        <f t="shared" si="45"/>
        <v>0</v>
      </c>
      <c r="AE75" s="162">
        <f t="shared" si="46"/>
        <v>0</v>
      </c>
      <c r="AF75" s="162">
        <f t="shared" si="47"/>
        <v>0</v>
      </c>
      <c r="AG75" s="162">
        <f t="shared" si="48"/>
        <v>0</v>
      </c>
      <c r="AH75" s="162">
        <f t="shared" si="49"/>
        <v>0</v>
      </c>
      <c r="AI75" s="162">
        <f t="shared" si="50"/>
        <v>0</v>
      </c>
      <c r="AJ75" s="162">
        <f t="shared" si="51"/>
        <v>0</v>
      </c>
      <c r="AK75" s="162">
        <f t="shared" si="52"/>
        <v>0</v>
      </c>
    </row>
    <row r="76" spans="19:37" x14ac:dyDescent="0.3">
      <c r="S76" t="str">
        <f t="shared" si="38"/>
        <v/>
      </c>
      <c r="T76" s="162" t="s">
        <v>1301</v>
      </c>
      <c r="U76" s="162" t="str">
        <f t="shared" si="35"/>
        <v/>
      </c>
      <c r="V76" s="162">
        <f t="shared" si="36"/>
        <v>0</v>
      </c>
      <c r="W76" s="162">
        <f t="shared" si="37"/>
        <v>0</v>
      </c>
      <c r="X76" s="162" t="e">
        <f t="shared" si="39"/>
        <v>#N/A</v>
      </c>
      <c r="Y76" s="162">
        <f t="shared" si="40"/>
        <v>0</v>
      </c>
      <c r="Z76" s="162">
        <f t="shared" si="41"/>
        <v>0</v>
      </c>
      <c r="AA76" s="162">
        <f t="shared" si="42"/>
        <v>0</v>
      </c>
      <c r="AB76" s="162">
        <f t="shared" si="43"/>
        <v>0</v>
      </c>
      <c r="AC76" s="162">
        <f t="shared" si="44"/>
        <v>0</v>
      </c>
      <c r="AD76" s="162">
        <f t="shared" si="45"/>
        <v>0</v>
      </c>
      <c r="AE76" s="162">
        <f t="shared" si="46"/>
        <v>0</v>
      </c>
      <c r="AF76" s="162">
        <f t="shared" si="47"/>
        <v>0</v>
      </c>
      <c r="AG76" s="162">
        <f t="shared" si="48"/>
        <v>0</v>
      </c>
      <c r="AH76" s="162">
        <f t="shared" si="49"/>
        <v>0</v>
      </c>
      <c r="AI76" s="162">
        <f t="shared" si="50"/>
        <v>0</v>
      </c>
      <c r="AJ76" s="162">
        <f t="shared" si="51"/>
        <v>0</v>
      </c>
      <c r="AK76" s="162">
        <f t="shared" si="52"/>
        <v>0</v>
      </c>
    </row>
    <row r="77" spans="19:37" x14ac:dyDescent="0.3">
      <c r="S77" t="str">
        <f t="shared" si="38"/>
        <v/>
      </c>
      <c r="T77" s="162" t="s">
        <v>1301</v>
      </c>
      <c r="U77" s="162" t="str">
        <f t="shared" si="35"/>
        <v/>
      </c>
      <c r="V77" s="162">
        <f t="shared" si="36"/>
        <v>0</v>
      </c>
      <c r="W77" s="162">
        <f t="shared" si="37"/>
        <v>0</v>
      </c>
      <c r="X77" s="162" t="e">
        <f t="shared" si="39"/>
        <v>#N/A</v>
      </c>
      <c r="Y77" s="162">
        <f t="shared" si="40"/>
        <v>0</v>
      </c>
      <c r="Z77" s="162">
        <f t="shared" si="41"/>
        <v>0</v>
      </c>
      <c r="AA77" s="162">
        <f t="shared" si="42"/>
        <v>0</v>
      </c>
      <c r="AB77" s="162">
        <f t="shared" si="43"/>
        <v>0</v>
      </c>
      <c r="AC77" s="162">
        <f t="shared" si="44"/>
        <v>0</v>
      </c>
      <c r="AD77" s="162">
        <f t="shared" si="45"/>
        <v>0</v>
      </c>
      <c r="AE77" s="162">
        <f t="shared" si="46"/>
        <v>0</v>
      </c>
      <c r="AF77" s="162">
        <f t="shared" si="47"/>
        <v>0</v>
      </c>
      <c r="AG77" s="162">
        <f t="shared" si="48"/>
        <v>0</v>
      </c>
      <c r="AH77" s="162">
        <f t="shared" si="49"/>
        <v>0</v>
      </c>
      <c r="AI77" s="162">
        <f t="shared" si="50"/>
        <v>0</v>
      </c>
      <c r="AJ77" s="162">
        <f t="shared" si="51"/>
        <v>0</v>
      </c>
      <c r="AK77" s="162">
        <f t="shared" si="52"/>
        <v>0</v>
      </c>
    </row>
    <row r="78" spans="19:37" x14ac:dyDescent="0.3">
      <c r="S78" t="str">
        <f t="shared" si="38"/>
        <v/>
      </c>
      <c r="T78" s="162" t="s">
        <v>1301</v>
      </c>
      <c r="U78" s="162" t="str">
        <f t="shared" si="35"/>
        <v/>
      </c>
      <c r="V78" s="162">
        <f t="shared" si="36"/>
        <v>0</v>
      </c>
      <c r="W78" s="162">
        <f t="shared" si="37"/>
        <v>0</v>
      </c>
      <c r="X78" s="162" t="e">
        <f t="shared" si="39"/>
        <v>#N/A</v>
      </c>
      <c r="Y78" s="162">
        <f t="shared" si="40"/>
        <v>0</v>
      </c>
      <c r="Z78" s="162">
        <f t="shared" si="41"/>
        <v>0</v>
      </c>
      <c r="AA78" s="162">
        <f t="shared" si="42"/>
        <v>0</v>
      </c>
      <c r="AB78" s="162">
        <f t="shared" si="43"/>
        <v>0</v>
      </c>
      <c r="AC78" s="162">
        <f t="shared" si="44"/>
        <v>0</v>
      </c>
      <c r="AD78" s="162">
        <f t="shared" si="45"/>
        <v>0</v>
      </c>
      <c r="AE78" s="162">
        <f t="shared" si="46"/>
        <v>0</v>
      </c>
      <c r="AF78" s="162">
        <f t="shared" si="47"/>
        <v>0</v>
      </c>
      <c r="AG78" s="162">
        <f t="shared" si="48"/>
        <v>0</v>
      </c>
      <c r="AH78" s="162">
        <f t="shared" si="49"/>
        <v>0</v>
      </c>
      <c r="AI78" s="162">
        <f t="shared" si="50"/>
        <v>0</v>
      </c>
      <c r="AJ78" s="162">
        <f t="shared" si="51"/>
        <v>0</v>
      </c>
      <c r="AK78" s="162">
        <f t="shared" si="52"/>
        <v>0</v>
      </c>
    </row>
    <row r="79" spans="19:37" x14ac:dyDescent="0.3">
      <c r="S79" t="str">
        <f t="shared" si="38"/>
        <v/>
      </c>
      <c r="T79" s="162" t="s">
        <v>1301</v>
      </c>
      <c r="U79" s="162" t="str">
        <f t="shared" si="35"/>
        <v/>
      </c>
      <c r="V79" s="162">
        <f t="shared" si="36"/>
        <v>0</v>
      </c>
      <c r="W79" s="162">
        <f t="shared" si="37"/>
        <v>0</v>
      </c>
      <c r="X79" s="162" t="e">
        <f t="shared" si="39"/>
        <v>#N/A</v>
      </c>
      <c r="Y79" s="162">
        <f t="shared" si="40"/>
        <v>0</v>
      </c>
      <c r="Z79" s="162">
        <f t="shared" si="41"/>
        <v>0</v>
      </c>
      <c r="AA79" s="162">
        <f t="shared" si="42"/>
        <v>0</v>
      </c>
      <c r="AB79" s="162">
        <f t="shared" si="43"/>
        <v>0</v>
      </c>
      <c r="AC79" s="162">
        <f t="shared" si="44"/>
        <v>0</v>
      </c>
      <c r="AD79" s="162">
        <f t="shared" si="45"/>
        <v>0</v>
      </c>
      <c r="AE79" s="162">
        <f t="shared" si="46"/>
        <v>0</v>
      </c>
      <c r="AF79" s="162">
        <f t="shared" si="47"/>
        <v>0</v>
      </c>
      <c r="AG79" s="162">
        <f t="shared" si="48"/>
        <v>0</v>
      </c>
      <c r="AH79" s="162">
        <f t="shared" si="49"/>
        <v>0</v>
      </c>
      <c r="AI79" s="162">
        <f t="shared" si="50"/>
        <v>0</v>
      </c>
      <c r="AJ79" s="162">
        <f t="shared" si="51"/>
        <v>0</v>
      </c>
      <c r="AK79" s="162">
        <f t="shared" si="52"/>
        <v>0</v>
      </c>
    </row>
    <row r="80" spans="19:37" x14ac:dyDescent="0.3">
      <c r="S80" t="str">
        <f t="shared" si="38"/>
        <v/>
      </c>
      <c r="T80" s="162" t="s">
        <v>1301</v>
      </c>
      <c r="U80" s="162" t="str">
        <f t="shared" si="35"/>
        <v/>
      </c>
      <c r="V80" s="162">
        <f t="shared" si="36"/>
        <v>0</v>
      </c>
      <c r="W80" s="162">
        <f t="shared" si="37"/>
        <v>0</v>
      </c>
      <c r="X80" s="162" t="e">
        <f t="shared" si="39"/>
        <v>#N/A</v>
      </c>
      <c r="Y80" s="162">
        <f t="shared" si="40"/>
        <v>0</v>
      </c>
      <c r="Z80" s="162">
        <f t="shared" si="41"/>
        <v>0</v>
      </c>
      <c r="AA80" s="162">
        <f t="shared" si="42"/>
        <v>0</v>
      </c>
      <c r="AB80" s="162">
        <f t="shared" si="43"/>
        <v>0</v>
      </c>
      <c r="AC80" s="162">
        <f t="shared" si="44"/>
        <v>0</v>
      </c>
      <c r="AD80" s="162">
        <f t="shared" si="45"/>
        <v>0</v>
      </c>
      <c r="AE80" s="162">
        <f t="shared" si="46"/>
        <v>0</v>
      </c>
      <c r="AF80" s="162">
        <f t="shared" si="47"/>
        <v>0</v>
      </c>
      <c r="AG80" s="162">
        <f t="shared" si="48"/>
        <v>0</v>
      </c>
      <c r="AH80" s="162">
        <f t="shared" si="49"/>
        <v>0</v>
      </c>
      <c r="AI80" s="162">
        <f t="shared" si="50"/>
        <v>0</v>
      </c>
      <c r="AJ80" s="162">
        <f t="shared" si="51"/>
        <v>0</v>
      </c>
      <c r="AK80" s="162">
        <f t="shared" si="52"/>
        <v>0</v>
      </c>
    </row>
    <row r="81" spans="19:37" x14ac:dyDescent="0.3">
      <c r="S81" t="str">
        <f t="shared" si="38"/>
        <v/>
      </c>
      <c r="T81" s="162" t="s">
        <v>1301</v>
      </c>
      <c r="U81" s="162" t="str">
        <f t="shared" si="35"/>
        <v/>
      </c>
      <c r="V81" s="162">
        <f t="shared" si="36"/>
        <v>0</v>
      </c>
      <c r="W81" s="162">
        <f t="shared" si="37"/>
        <v>0</v>
      </c>
      <c r="X81" s="162" t="e">
        <f t="shared" si="39"/>
        <v>#N/A</v>
      </c>
      <c r="Y81" s="162">
        <f t="shared" si="40"/>
        <v>0</v>
      </c>
      <c r="Z81" s="162">
        <f t="shared" si="41"/>
        <v>0</v>
      </c>
      <c r="AA81" s="162">
        <f t="shared" si="42"/>
        <v>0</v>
      </c>
      <c r="AB81" s="162">
        <f t="shared" si="43"/>
        <v>0</v>
      </c>
      <c r="AC81" s="162">
        <f t="shared" si="44"/>
        <v>0</v>
      </c>
      <c r="AD81" s="162">
        <f t="shared" si="45"/>
        <v>0</v>
      </c>
      <c r="AE81" s="162">
        <f t="shared" si="46"/>
        <v>0</v>
      </c>
      <c r="AF81" s="162">
        <f t="shared" si="47"/>
        <v>0</v>
      </c>
      <c r="AG81" s="162">
        <f t="shared" si="48"/>
        <v>0</v>
      </c>
      <c r="AH81" s="162">
        <f t="shared" si="49"/>
        <v>0</v>
      </c>
      <c r="AI81" s="162">
        <f t="shared" si="50"/>
        <v>0</v>
      </c>
      <c r="AJ81" s="162">
        <f t="shared" si="51"/>
        <v>0</v>
      </c>
      <c r="AK81" s="162">
        <f t="shared" si="52"/>
        <v>0</v>
      </c>
    </row>
    <row r="82" spans="19:37" x14ac:dyDescent="0.3">
      <c r="S82" t="str">
        <f t="shared" si="38"/>
        <v/>
      </c>
      <c r="T82" s="162" t="s">
        <v>1301</v>
      </c>
      <c r="U82" s="162" t="str">
        <f t="shared" si="35"/>
        <v/>
      </c>
      <c r="V82" s="162">
        <f t="shared" si="36"/>
        <v>0</v>
      </c>
      <c r="W82" s="162">
        <f t="shared" si="37"/>
        <v>0</v>
      </c>
      <c r="X82" s="162" t="e">
        <f t="shared" si="39"/>
        <v>#N/A</v>
      </c>
      <c r="Y82" s="162">
        <f t="shared" si="40"/>
        <v>0</v>
      </c>
      <c r="Z82" s="162">
        <f t="shared" si="41"/>
        <v>0</v>
      </c>
      <c r="AA82" s="162">
        <f t="shared" si="42"/>
        <v>0</v>
      </c>
      <c r="AB82" s="162">
        <f t="shared" si="43"/>
        <v>0</v>
      </c>
      <c r="AC82" s="162">
        <f t="shared" si="44"/>
        <v>0</v>
      </c>
      <c r="AD82" s="162">
        <f t="shared" si="45"/>
        <v>0</v>
      </c>
      <c r="AE82" s="162">
        <f t="shared" si="46"/>
        <v>0</v>
      </c>
      <c r="AF82" s="162">
        <f t="shared" si="47"/>
        <v>0</v>
      </c>
      <c r="AG82" s="162">
        <f t="shared" si="48"/>
        <v>0</v>
      </c>
      <c r="AH82" s="162">
        <f t="shared" si="49"/>
        <v>0</v>
      </c>
      <c r="AI82" s="162">
        <f t="shared" si="50"/>
        <v>0</v>
      </c>
      <c r="AJ82" s="162">
        <f t="shared" si="51"/>
        <v>0</v>
      </c>
      <c r="AK82" s="162">
        <f t="shared" si="52"/>
        <v>0</v>
      </c>
    </row>
    <row r="83" spans="19:37" x14ac:dyDescent="0.3">
      <c r="S83" t="str">
        <f t="shared" si="38"/>
        <v/>
      </c>
      <c r="T83" s="162" t="s">
        <v>1301</v>
      </c>
      <c r="U83" s="162" t="str">
        <f t="shared" si="35"/>
        <v/>
      </c>
      <c r="V83" s="162">
        <f t="shared" si="36"/>
        <v>0</v>
      </c>
      <c r="W83" s="162">
        <f t="shared" si="37"/>
        <v>0</v>
      </c>
      <c r="X83" s="162" t="e">
        <f t="shared" si="39"/>
        <v>#N/A</v>
      </c>
      <c r="Y83" s="162">
        <f t="shared" si="40"/>
        <v>0</v>
      </c>
      <c r="Z83" s="162">
        <f t="shared" si="41"/>
        <v>0</v>
      </c>
      <c r="AA83" s="162">
        <f t="shared" si="42"/>
        <v>0</v>
      </c>
      <c r="AB83" s="162">
        <f t="shared" si="43"/>
        <v>0</v>
      </c>
      <c r="AC83" s="162">
        <f t="shared" si="44"/>
        <v>0</v>
      </c>
      <c r="AD83" s="162">
        <f t="shared" si="45"/>
        <v>0</v>
      </c>
      <c r="AE83" s="162">
        <f t="shared" si="46"/>
        <v>0</v>
      </c>
      <c r="AF83" s="162">
        <f t="shared" si="47"/>
        <v>0</v>
      </c>
      <c r="AG83" s="162">
        <f t="shared" si="48"/>
        <v>0</v>
      </c>
      <c r="AH83" s="162">
        <f t="shared" si="49"/>
        <v>0</v>
      </c>
      <c r="AI83" s="162">
        <f t="shared" si="50"/>
        <v>0</v>
      </c>
      <c r="AJ83" s="162">
        <f t="shared" si="51"/>
        <v>0</v>
      </c>
      <c r="AK83" s="162">
        <f t="shared" si="52"/>
        <v>0</v>
      </c>
    </row>
    <row r="84" spans="19:37" x14ac:dyDescent="0.3">
      <c r="S84" t="str">
        <f t="shared" si="38"/>
        <v/>
      </c>
      <c r="T84" s="162" t="s">
        <v>1301</v>
      </c>
      <c r="U84" s="162" t="str">
        <f t="shared" si="35"/>
        <v/>
      </c>
      <c r="V84" s="162">
        <f t="shared" si="36"/>
        <v>0</v>
      </c>
      <c r="W84" s="162">
        <f t="shared" si="37"/>
        <v>0</v>
      </c>
      <c r="X84" s="162" t="e">
        <f t="shared" si="39"/>
        <v>#N/A</v>
      </c>
      <c r="Y84" s="162">
        <f t="shared" si="40"/>
        <v>0</v>
      </c>
      <c r="Z84" s="162">
        <f t="shared" si="41"/>
        <v>0</v>
      </c>
      <c r="AA84" s="162">
        <f t="shared" si="42"/>
        <v>0</v>
      </c>
      <c r="AB84" s="162">
        <f t="shared" si="43"/>
        <v>0</v>
      </c>
      <c r="AC84" s="162">
        <f t="shared" si="44"/>
        <v>0</v>
      </c>
      <c r="AD84" s="162">
        <f t="shared" si="45"/>
        <v>0</v>
      </c>
      <c r="AE84" s="162">
        <f t="shared" si="46"/>
        <v>0</v>
      </c>
      <c r="AF84" s="162">
        <f t="shared" si="47"/>
        <v>0</v>
      </c>
      <c r="AG84" s="162">
        <f t="shared" si="48"/>
        <v>0</v>
      </c>
      <c r="AH84" s="162">
        <f t="shared" si="49"/>
        <v>0</v>
      </c>
      <c r="AI84" s="162">
        <f t="shared" si="50"/>
        <v>0</v>
      </c>
      <c r="AJ84" s="162">
        <f t="shared" si="51"/>
        <v>0</v>
      </c>
      <c r="AK84" s="162">
        <f t="shared" si="52"/>
        <v>0</v>
      </c>
    </row>
    <row r="85" spans="19:37" x14ac:dyDescent="0.3">
      <c r="S85" t="str">
        <f t="shared" si="38"/>
        <v/>
      </c>
      <c r="T85" s="162" t="s">
        <v>1301</v>
      </c>
      <c r="U85" s="162" t="str">
        <f t="shared" si="35"/>
        <v/>
      </c>
      <c r="V85" s="162">
        <f t="shared" si="36"/>
        <v>0</v>
      </c>
      <c r="W85" s="162">
        <f t="shared" si="37"/>
        <v>0</v>
      </c>
      <c r="X85" s="162" t="e">
        <f t="shared" si="39"/>
        <v>#N/A</v>
      </c>
      <c r="Y85" s="162">
        <f t="shared" si="40"/>
        <v>0</v>
      </c>
      <c r="Z85" s="162">
        <f t="shared" si="41"/>
        <v>0</v>
      </c>
      <c r="AA85" s="162">
        <f t="shared" si="42"/>
        <v>0</v>
      </c>
      <c r="AB85" s="162">
        <f t="shared" si="43"/>
        <v>0</v>
      </c>
      <c r="AC85" s="162">
        <f t="shared" si="44"/>
        <v>0</v>
      </c>
      <c r="AD85" s="162">
        <f t="shared" si="45"/>
        <v>0</v>
      </c>
      <c r="AE85" s="162">
        <f t="shared" si="46"/>
        <v>0</v>
      </c>
      <c r="AF85" s="162">
        <f t="shared" si="47"/>
        <v>0</v>
      </c>
      <c r="AG85" s="162">
        <f t="shared" si="48"/>
        <v>0</v>
      </c>
      <c r="AH85" s="162">
        <f t="shared" si="49"/>
        <v>0</v>
      </c>
      <c r="AI85" s="162">
        <f t="shared" si="50"/>
        <v>0</v>
      </c>
      <c r="AJ85" s="162">
        <f t="shared" si="51"/>
        <v>0</v>
      </c>
      <c r="AK85" s="162">
        <f t="shared" si="52"/>
        <v>0</v>
      </c>
    </row>
    <row r="86" spans="19:37" x14ac:dyDescent="0.3">
      <c r="S86" t="str">
        <f t="shared" si="38"/>
        <v/>
      </c>
      <c r="T86" s="162" t="s">
        <v>1301</v>
      </c>
      <c r="U86" s="162" t="str">
        <f t="shared" si="35"/>
        <v/>
      </c>
      <c r="V86" s="162">
        <f t="shared" si="36"/>
        <v>0</v>
      </c>
      <c r="W86" s="162">
        <f t="shared" si="37"/>
        <v>0</v>
      </c>
      <c r="X86" s="162" t="e">
        <f t="shared" si="39"/>
        <v>#N/A</v>
      </c>
      <c r="Y86" s="162">
        <f t="shared" si="40"/>
        <v>0</v>
      </c>
      <c r="Z86" s="162">
        <f t="shared" si="41"/>
        <v>0</v>
      </c>
      <c r="AA86" s="162">
        <f t="shared" si="42"/>
        <v>0</v>
      </c>
      <c r="AB86" s="162">
        <f t="shared" si="43"/>
        <v>0</v>
      </c>
      <c r="AC86" s="162">
        <f t="shared" si="44"/>
        <v>0</v>
      </c>
      <c r="AD86" s="162">
        <f t="shared" si="45"/>
        <v>0</v>
      </c>
      <c r="AE86" s="162">
        <f t="shared" si="46"/>
        <v>0</v>
      </c>
      <c r="AF86" s="162">
        <f t="shared" si="47"/>
        <v>0</v>
      </c>
      <c r="AG86" s="162">
        <f t="shared" si="48"/>
        <v>0</v>
      </c>
      <c r="AH86" s="162">
        <f t="shared" si="49"/>
        <v>0</v>
      </c>
      <c r="AI86" s="162">
        <f t="shared" si="50"/>
        <v>0</v>
      </c>
      <c r="AJ86" s="162">
        <f t="shared" si="51"/>
        <v>0</v>
      </c>
      <c r="AK86" s="162">
        <f t="shared" si="52"/>
        <v>0</v>
      </c>
    </row>
    <row r="87" spans="19:37" x14ac:dyDescent="0.3">
      <c r="S87" t="str">
        <f t="shared" si="38"/>
        <v/>
      </c>
      <c r="T87" s="162" t="s">
        <v>1301</v>
      </c>
      <c r="U87" s="162" t="str">
        <f t="shared" si="35"/>
        <v/>
      </c>
      <c r="V87" s="162">
        <f t="shared" si="36"/>
        <v>0</v>
      </c>
      <c r="W87" s="162">
        <f t="shared" si="37"/>
        <v>0</v>
      </c>
      <c r="X87" s="162" t="e">
        <f t="shared" si="39"/>
        <v>#N/A</v>
      </c>
      <c r="Y87" s="162">
        <f t="shared" si="40"/>
        <v>0</v>
      </c>
      <c r="Z87" s="162">
        <f t="shared" si="41"/>
        <v>0</v>
      </c>
      <c r="AA87" s="162">
        <f t="shared" si="42"/>
        <v>0</v>
      </c>
      <c r="AB87" s="162">
        <f t="shared" si="43"/>
        <v>0</v>
      </c>
      <c r="AC87" s="162">
        <f t="shared" si="44"/>
        <v>0</v>
      </c>
      <c r="AD87" s="162">
        <f t="shared" si="45"/>
        <v>0</v>
      </c>
      <c r="AE87" s="162">
        <f t="shared" si="46"/>
        <v>0</v>
      </c>
      <c r="AF87" s="162">
        <f t="shared" si="47"/>
        <v>0</v>
      </c>
      <c r="AG87" s="162">
        <f t="shared" si="48"/>
        <v>0</v>
      </c>
      <c r="AH87" s="162">
        <f t="shared" si="49"/>
        <v>0</v>
      </c>
      <c r="AI87" s="162">
        <f t="shared" si="50"/>
        <v>0</v>
      </c>
      <c r="AJ87" s="162">
        <f t="shared" si="51"/>
        <v>0</v>
      </c>
      <c r="AK87" s="162">
        <f t="shared" si="52"/>
        <v>0</v>
      </c>
    </row>
    <row r="88" spans="19:37" x14ac:dyDescent="0.3">
      <c r="S88" t="str">
        <f t="shared" si="38"/>
        <v/>
      </c>
      <c r="T88" s="162" t="s">
        <v>1301</v>
      </c>
      <c r="U88" s="162" t="str">
        <f t="shared" si="35"/>
        <v/>
      </c>
      <c r="V88" s="162">
        <f t="shared" si="36"/>
        <v>0</v>
      </c>
      <c r="W88" s="162">
        <f t="shared" si="37"/>
        <v>0</v>
      </c>
      <c r="X88" s="162" t="e">
        <f t="shared" si="39"/>
        <v>#N/A</v>
      </c>
      <c r="Y88" s="162">
        <f t="shared" si="40"/>
        <v>0</v>
      </c>
      <c r="Z88" s="162">
        <f t="shared" si="41"/>
        <v>0</v>
      </c>
      <c r="AA88" s="162">
        <f t="shared" si="42"/>
        <v>0</v>
      </c>
      <c r="AB88" s="162">
        <f t="shared" si="43"/>
        <v>0</v>
      </c>
      <c r="AC88" s="162">
        <f t="shared" si="44"/>
        <v>0</v>
      </c>
      <c r="AD88" s="162">
        <f t="shared" si="45"/>
        <v>0</v>
      </c>
      <c r="AE88" s="162">
        <f t="shared" si="46"/>
        <v>0</v>
      </c>
      <c r="AF88" s="162">
        <f t="shared" si="47"/>
        <v>0</v>
      </c>
      <c r="AG88" s="162">
        <f t="shared" si="48"/>
        <v>0</v>
      </c>
      <c r="AH88" s="162">
        <f t="shared" si="49"/>
        <v>0</v>
      </c>
      <c r="AI88" s="162">
        <f t="shared" si="50"/>
        <v>0</v>
      </c>
      <c r="AJ88" s="162">
        <f t="shared" si="51"/>
        <v>0</v>
      </c>
      <c r="AK88" s="162">
        <f t="shared" si="52"/>
        <v>0</v>
      </c>
    </row>
    <row r="89" spans="19:37" x14ac:dyDescent="0.3">
      <c r="S89" t="str">
        <f t="shared" si="38"/>
        <v/>
      </c>
      <c r="T89" s="162" t="s">
        <v>1301</v>
      </c>
      <c r="U89" s="162" t="str">
        <f t="shared" si="35"/>
        <v/>
      </c>
      <c r="V89" s="162">
        <f t="shared" si="36"/>
        <v>0</v>
      </c>
      <c r="W89" s="162">
        <f t="shared" si="37"/>
        <v>0</v>
      </c>
      <c r="X89" s="162" t="e">
        <f t="shared" si="39"/>
        <v>#N/A</v>
      </c>
      <c r="Y89" s="162">
        <f t="shared" si="40"/>
        <v>0</v>
      </c>
      <c r="Z89" s="162">
        <f t="shared" si="41"/>
        <v>0</v>
      </c>
      <c r="AA89" s="162">
        <f t="shared" si="42"/>
        <v>0</v>
      </c>
      <c r="AB89" s="162">
        <f t="shared" si="43"/>
        <v>0</v>
      </c>
      <c r="AC89" s="162">
        <f t="shared" si="44"/>
        <v>0</v>
      </c>
      <c r="AD89" s="162">
        <f t="shared" si="45"/>
        <v>0</v>
      </c>
      <c r="AE89" s="162">
        <f t="shared" si="46"/>
        <v>0</v>
      </c>
      <c r="AF89" s="162">
        <f t="shared" si="47"/>
        <v>0</v>
      </c>
      <c r="AG89" s="162">
        <f t="shared" si="48"/>
        <v>0</v>
      </c>
      <c r="AH89" s="162">
        <f t="shared" si="49"/>
        <v>0</v>
      </c>
      <c r="AI89" s="162">
        <f t="shared" si="50"/>
        <v>0</v>
      </c>
      <c r="AJ89" s="162">
        <f t="shared" si="51"/>
        <v>0</v>
      </c>
      <c r="AK89" s="162">
        <f t="shared" si="52"/>
        <v>0</v>
      </c>
    </row>
    <row r="90" spans="19:37" x14ac:dyDescent="0.3">
      <c r="S90" t="str">
        <f t="shared" si="38"/>
        <v/>
      </c>
      <c r="T90" s="162" t="s">
        <v>1301</v>
      </c>
      <c r="U90" s="162" t="str">
        <f t="shared" si="35"/>
        <v/>
      </c>
      <c r="V90" s="162">
        <f t="shared" si="36"/>
        <v>0</v>
      </c>
      <c r="W90" s="162">
        <f t="shared" si="37"/>
        <v>0</v>
      </c>
      <c r="X90" s="162" t="e">
        <f t="shared" si="39"/>
        <v>#N/A</v>
      </c>
      <c r="Y90" s="162">
        <f t="shared" si="40"/>
        <v>0</v>
      </c>
      <c r="Z90" s="162">
        <f t="shared" si="41"/>
        <v>0</v>
      </c>
      <c r="AA90" s="162">
        <f t="shared" si="42"/>
        <v>0</v>
      </c>
      <c r="AB90" s="162">
        <f t="shared" si="43"/>
        <v>0</v>
      </c>
      <c r="AC90" s="162">
        <f t="shared" si="44"/>
        <v>0</v>
      </c>
      <c r="AD90" s="162">
        <f t="shared" si="45"/>
        <v>0</v>
      </c>
      <c r="AE90" s="162">
        <f t="shared" si="46"/>
        <v>0</v>
      </c>
      <c r="AF90" s="162">
        <f t="shared" si="47"/>
        <v>0</v>
      </c>
      <c r="AG90" s="162">
        <f t="shared" si="48"/>
        <v>0</v>
      </c>
      <c r="AH90" s="162">
        <f t="shared" si="49"/>
        <v>0</v>
      </c>
      <c r="AI90" s="162">
        <f t="shared" si="50"/>
        <v>0</v>
      </c>
      <c r="AJ90" s="162">
        <f t="shared" si="51"/>
        <v>0</v>
      </c>
      <c r="AK90" s="162">
        <f t="shared" si="52"/>
        <v>0</v>
      </c>
    </row>
    <row r="91" spans="19:37" x14ac:dyDescent="0.3">
      <c r="S91" t="str">
        <f t="shared" si="38"/>
        <v/>
      </c>
      <c r="T91" s="162" t="s">
        <v>1301</v>
      </c>
      <c r="U91" s="162" t="str">
        <f t="shared" si="35"/>
        <v/>
      </c>
      <c r="V91" s="162">
        <f t="shared" si="36"/>
        <v>0</v>
      </c>
      <c r="W91" s="162">
        <f t="shared" si="37"/>
        <v>0</v>
      </c>
      <c r="X91" s="162" t="e">
        <f t="shared" si="39"/>
        <v>#N/A</v>
      </c>
      <c r="Y91" s="162">
        <f t="shared" si="40"/>
        <v>0</v>
      </c>
      <c r="Z91" s="162">
        <f t="shared" si="41"/>
        <v>0</v>
      </c>
      <c r="AA91" s="162">
        <f t="shared" si="42"/>
        <v>0</v>
      </c>
      <c r="AB91" s="162">
        <f t="shared" si="43"/>
        <v>0</v>
      </c>
      <c r="AC91" s="162">
        <f t="shared" si="44"/>
        <v>0</v>
      </c>
      <c r="AD91" s="162">
        <f t="shared" si="45"/>
        <v>0</v>
      </c>
      <c r="AE91" s="162">
        <f t="shared" si="46"/>
        <v>0</v>
      </c>
      <c r="AF91" s="162">
        <f t="shared" si="47"/>
        <v>0</v>
      </c>
      <c r="AG91" s="162">
        <f t="shared" si="48"/>
        <v>0</v>
      </c>
      <c r="AH91" s="162">
        <f t="shared" si="49"/>
        <v>0</v>
      </c>
      <c r="AI91" s="162">
        <f t="shared" si="50"/>
        <v>0</v>
      </c>
      <c r="AJ91" s="162">
        <f t="shared" si="51"/>
        <v>0</v>
      </c>
      <c r="AK91" s="162">
        <f t="shared" si="52"/>
        <v>0</v>
      </c>
    </row>
    <row r="92" spans="19:37" x14ac:dyDescent="0.3">
      <c r="S92" t="str">
        <f t="shared" si="38"/>
        <v/>
      </c>
      <c r="T92" s="162" t="s">
        <v>1301</v>
      </c>
      <c r="U92" s="162" t="str">
        <f t="shared" si="35"/>
        <v/>
      </c>
      <c r="V92" s="162">
        <f t="shared" si="36"/>
        <v>0</v>
      </c>
      <c r="W92" s="162">
        <f t="shared" si="37"/>
        <v>0</v>
      </c>
      <c r="X92" s="162" t="e">
        <f t="shared" si="39"/>
        <v>#N/A</v>
      </c>
      <c r="Y92" s="162">
        <f t="shared" si="40"/>
        <v>0</v>
      </c>
      <c r="Z92" s="162">
        <f t="shared" si="41"/>
        <v>0</v>
      </c>
      <c r="AA92" s="162">
        <f t="shared" si="42"/>
        <v>0</v>
      </c>
      <c r="AB92" s="162">
        <f t="shared" si="43"/>
        <v>0</v>
      </c>
      <c r="AC92" s="162">
        <f t="shared" si="44"/>
        <v>0</v>
      </c>
      <c r="AD92" s="162">
        <f t="shared" si="45"/>
        <v>0</v>
      </c>
      <c r="AE92" s="162">
        <f t="shared" si="46"/>
        <v>0</v>
      </c>
      <c r="AF92" s="162">
        <f t="shared" si="47"/>
        <v>0</v>
      </c>
      <c r="AG92" s="162">
        <f t="shared" si="48"/>
        <v>0</v>
      </c>
      <c r="AH92" s="162">
        <f t="shared" si="49"/>
        <v>0</v>
      </c>
      <c r="AI92" s="162">
        <f t="shared" si="50"/>
        <v>0</v>
      </c>
      <c r="AJ92" s="162">
        <f t="shared" si="51"/>
        <v>0</v>
      </c>
      <c r="AK92" s="162">
        <f t="shared" si="52"/>
        <v>0</v>
      </c>
    </row>
    <row r="93" spans="19:37" x14ac:dyDescent="0.3">
      <c r="S93" t="str">
        <f t="shared" si="38"/>
        <v/>
      </c>
      <c r="T93" s="162" t="s">
        <v>1301</v>
      </c>
      <c r="U93" s="162" t="str">
        <f t="shared" si="35"/>
        <v/>
      </c>
      <c r="V93" s="162">
        <f t="shared" si="36"/>
        <v>0</v>
      </c>
      <c r="W93" s="162">
        <f t="shared" si="37"/>
        <v>0</v>
      </c>
      <c r="X93" s="162" t="e">
        <f t="shared" si="39"/>
        <v>#N/A</v>
      </c>
      <c r="Y93" s="162">
        <f t="shared" si="40"/>
        <v>0</v>
      </c>
      <c r="Z93" s="162">
        <f t="shared" si="41"/>
        <v>0</v>
      </c>
      <c r="AA93" s="162">
        <f t="shared" si="42"/>
        <v>0</v>
      </c>
      <c r="AB93" s="162">
        <f t="shared" si="43"/>
        <v>0</v>
      </c>
      <c r="AC93" s="162">
        <f t="shared" si="44"/>
        <v>0</v>
      </c>
      <c r="AD93" s="162">
        <f t="shared" si="45"/>
        <v>0</v>
      </c>
      <c r="AE93" s="162">
        <f t="shared" si="46"/>
        <v>0</v>
      </c>
      <c r="AF93" s="162">
        <f t="shared" si="47"/>
        <v>0</v>
      </c>
      <c r="AG93" s="162">
        <f t="shared" si="48"/>
        <v>0</v>
      </c>
      <c r="AH93" s="162">
        <f t="shared" si="49"/>
        <v>0</v>
      </c>
      <c r="AI93" s="162">
        <f t="shared" si="50"/>
        <v>0</v>
      </c>
      <c r="AJ93" s="162">
        <f t="shared" si="51"/>
        <v>0</v>
      </c>
      <c r="AK93" s="162">
        <f t="shared" si="52"/>
        <v>0</v>
      </c>
    </row>
    <row r="94" spans="19:37" x14ac:dyDescent="0.3">
      <c r="S94" t="str">
        <f t="shared" si="38"/>
        <v/>
      </c>
      <c r="T94" s="162" t="s">
        <v>1301</v>
      </c>
      <c r="U94" s="162" t="str">
        <f t="shared" si="35"/>
        <v/>
      </c>
      <c r="V94" s="162">
        <f t="shared" si="36"/>
        <v>0</v>
      </c>
      <c r="W94" s="162">
        <f t="shared" si="37"/>
        <v>0</v>
      </c>
      <c r="X94" s="162" t="e">
        <f t="shared" si="39"/>
        <v>#N/A</v>
      </c>
      <c r="Y94" s="162">
        <f t="shared" si="40"/>
        <v>0</v>
      </c>
      <c r="Z94" s="162">
        <f t="shared" si="41"/>
        <v>0</v>
      </c>
      <c r="AA94" s="162">
        <f t="shared" si="42"/>
        <v>0</v>
      </c>
      <c r="AB94" s="162">
        <f t="shared" si="43"/>
        <v>0</v>
      </c>
      <c r="AC94" s="162">
        <f t="shared" si="44"/>
        <v>0</v>
      </c>
      <c r="AD94" s="162">
        <f t="shared" si="45"/>
        <v>0</v>
      </c>
      <c r="AE94" s="162">
        <f t="shared" si="46"/>
        <v>0</v>
      </c>
      <c r="AF94" s="162">
        <f t="shared" si="47"/>
        <v>0</v>
      </c>
      <c r="AG94" s="162">
        <f t="shared" si="48"/>
        <v>0</v>
      </c>
      <c r="AH94" s="162">
        <f t="shared" si="49"/>
        <v>0</v>
      </c>
      <c r="AI94" s="162">
        <f t="shared" si="50"/>
        <v>0</v>
      </c>
      <c r="AJ94" s="162">
        <f t="shared" si="51"/>
        <v>0</v>
      </c>
      <c r="AK94" s="162">
        <f t="shared" si="52"/>
        <v>0</v>
      </c>
    </row>
    <row r="95" spans="19:37" x14ac:dyDescent="0.3">
      <c r="S95" t="str">
        <f t="shared" si="38"/>
        <v/>
      </c>
      <c r="T95" s="162" t="s">
        <v>1301</v>
      </c>
      <c r="U95" s="162" t="str">
        <f t="shared" si="35"/>
        <v/>
      </c>
      <c r="V95" s="162">
        <f t="shared" si="36"/>
        <v>0</v>
      </c>
      <c r="W95" s="162">
        <f t="shared" si="37"/>
        <v>0</v>
      </c>
      <c r="X95" s="162" t="e">
        <f t="shared" si="39"/>
        <v>#N/A</v>
      </c>
      <c r="Y95" s="162">
        <f t="shared" si="40"/>
        <v>0</v>
      </c>
      <c r="Z95" s="162">
        <f t="shared" si="41"/>
        <v>0</v>
      </c>
      <c r="AA95" s="162">
        <f t="shared" si="42"/>
        <v>0</v>
      </c>
      <c r="AB95" s="162">
        <f t="shared" si="43"/>
        <v>0</v>
      </c>
      <c r="AC95" s="162">
        <f t="shared" si="44"/>
        <v>0</v>
      </c>
      <c r="AD95" s="162">
        <f t="shared" si="45"/>
        <v>0</v>
      </c>
      <c r="AE95" s="162">
        <f t="shared" si="46"/>
        <v>0</v>
      </c>
      <c r="AF95" s="162">
        <f t="shared" si="47"/>
        <v>0</v>
      </c>
      <c r="AG95" s="162">
        <f t="shared" si="48"/>
        <v>0</v>
      </c>
      <c r="AH95" s="162">
        <f t="shared" si="49"/>
        <v>0</v>
      </c>
      <c r="AI95" s="162">
        <f t="shared" si="50"/>
        <v>0</v>
      </c>
      <c r="AJ95" s="162">
        <f t="shared" si="51"/>
        <v>0</v>
      </c>
      <c r="AK95" s="162">
        <f t="shared" si="52"/>
        <v>0</v>
      </c>
    </row>
    <row r="96" spans="19:37" x14ac:dyDescent="0.3">
      <c r="S96" t="str">
        <f t="shared" si="38"/>
        <v/>
      </c>
      <c r="T96" s="162" t="s">
        <v>1301</v>
      </c>
      <c r="U96" s="162" t="str">
        <f t="shared" si="35"/>
        <v/>
      </c>
      <c r="V96" s="162">
        <f t="shared" si="36"/>
        <v>0</v>
      </c>
      <c r="W96" s="162">
        <f t="shared" si="37"/>
        <v>0</v>
      </c>
      <c r="X96" s="162" t="e">
        <f t="shared" si="39"/>
        <v>#N/A</v>
      </c>
      <c r="Y96" s="162">
        <f t="shared" si="40"/>
        <v>0</v>
      </c>
      <c r="Z96" s="162">
        <f t="shared" si="41"/>
        <v>0</v>
      </c>
      <c r="AA96" s="162">
        <f t="shared" si="42"/>
        <v>0</v>
      </c>
      <c r="AB96" s="162">
        <f t="shared" si="43"/>
        <v>0</v>
      </c>
      <c r="AC96" s="162">
        <f t="shared" si="44"/>
        <v>0</v>
      </c>
      <c r="AD96" s="162">
        <f t="shared" si="45"/>
        <v>0</v>
      </c>
      <c r="AE96" s="162">
        <f t="shared" si="46"/>
        <v>0</v>
      </c>
      <c r="AF96" s="162">
        <f t="shared" si="47"/>
        <v>0</v>
      </c>
      <c r="AG96" s="162">
        <f t="shared" si="48"/>
        <v>0</v>
      </c>
      <c r="AH96" s="162">
        <f t="shared" si="49"/>
        <v>0</v>
      </c>
      <c r="AI96" s="162">
        <f t="shared" si="50"/>
        <v>0</v>
      </c>
      <c r="AJ96" s="162">
        <f t="shared" si="51"/>
        <v>0</v>
      </c>
      <c r="AK96" s="162">
        <f t="shared" si="52"/>
        <v>0</v>
      </c>
    </row>
    <row r="97" spans="19:37" x14ac:dyDescent="0.3">
      <c r="S97" t="str">
        <f t="shared" si="38"/>
        <v/>
      </c>
      <c r="T97" s="162" t="s">
        <v>1301</v>
      </c>
      <c r="U97" s="162" t="str">
        <f t="shared" si="35"/>
        <v/>
      </c>
      <c r="V97" s="162">
        <f t="shared" si="36"/>
        <v>0</v>
      </c>
      <c r="W97" s="162">
        <f t="shared" si="37"/>
        <v>0</v>
      </c>
      <c r="X97" s="162" t="e">
        <f t="shared" si="39"/>
        <v>#N/A</v>
      </c>
      <c r="Y97" s="162">
        <f t="shared" si="40"/>
        <v>0</v>
      </c>
      <c r="Z97" s="162">
        <f t="shared" si="41"/>
        <v>0</v>
      </c>
      <c r="AA97" s="162">
        <f t="shared" si="42"/>
        <v>0</v>
      </c>
      <c r="AB97" s="162">
        <f t="shared" si="43"/>
        <v>0</v>
      </c>
      <c r="AC97" s="162">
        <f t="shared" si="44"/>
        <v>0</v>
      </c>
      <c r="AD97" s="162">
        <f t="shared" si="45"/>
        <v>0</v>
      </c>
      <c r="AE97" s="162">
        <f t="shared" si="46"/>
        <v>0</v>
      </c>
      <c r="AF97" s="162">
        <f t="shared" si="47"/>
        <v>0</v>
      </c>
      <c r="AG97" s="162">
        <f t="shared" si="48"/>
        <v>0</v>
      </c>
      <c r="AH97" s="162">
        <f t="shared" si="49"/>
        <v>0</v>
      </c>
      <c r="AI97" s="162">
        <f t="shared" si="50"/>
        <v>0</v>
      </c>
      <c r="AJ97" s="162">
        <f t="shared" si="51"/>
        <v>0</v>
      </c>
      <c r="AK97" s="162">
        <f t="shared" si="52"/>
        <v>0</v>
      </c>
    </row>
    <row r="98" spans="19:37" x14ac:dyDescent="0.3">
      <c r="S98" t="str">
        <f t="shared" si="38"/>
        <v/>
      </c>
      <c r="T98" s="162" t="s">
        <v>1301</v>
      </c>
      <c r="U98" s="162" t="str">
        <f t="shared" si="35"/>
        <v/>
      </c>
      <c r="V98" s="162">
        <f t="shared" si="36"/>
        <v>0</v>
      </c>
      <c r="W98" s="162">
        <f t="shared" si="37"/>
        <v>0</v>
      </c>
      <c r="X98" s="162" t="e">
        <f t="shared" si="39"/>
        <v>#N/A</v>
      </c>
      <c r="Y98" s="162">
        <f t="shared" si="40"/>
        <v>0</v>
      </c>
      <c r="Z98" s="162">
        <f t="shared" si="41"/>
        <v>0</v>
      </c>
      <c r="AA98" s="162">
        <f t="shared" si="42"/>
        <v>0</v>
      </c>
      <c r="AB98" s="162">
        <f t="shared" si="43"/>
        <v>0</v>
      </c>
      <c r="AC98" s="162">
        <f t="shared" si="44"/>
        <v>0</v>
      </c>
      <c r="AD98" s="162">
        <f t="shared" si="45"/>
        <v>0</v>
      </c>
      <c r="AE98" s="162">
        <f t="shared" si="46"/>
        <v>0</v>
      </c>
      <c r="AF98" s="162">
        <f t="shared" si="47"/>
        <v>0</v>
      </c>
      <c r="AG98" s="162">
        <f t="shared" si="48"/>
        <v>0</v>
      </c>
      <c r="AH98" s="162">
        <f t="shared" si="49"/>
        <v>0</v>
      </c>
      <c r="AI98" s="162">
        <f t="shared" si="50"/>
        <v>0</v>
      </c>
      <c r="AJ98" s="162">
        <f t="shared" si="51"/>
        <v>0</v>
      </c>
      <c r="AK98" s="162">
        <f t="shared" si="52"/>
        <v>0</v>
      </c>
    </row>
    <row r="99" spans="19:37" x14ac:dyDescent="0.3">
      <c r="S99" t="str">
        <f t="shared" si="38"/>
        <v/>
      </c>
      <c r="T99" s="162" t="s">
        <v>1301</v>
      </c>
      <c r="U99" s="162" t="str">
        <f t="shared" si="35"/>
        <v/>
      </c>
      <c r="V99" s="162">
        <f t="shared" si="36"/>
        <v>0</v>
      </c>
      <c r="W99" s="162">
        <f t="shared" si="37"/>
        <v>0</v>
      </c>
      <c r="X99" s="162" t="e">
        <f t="shared" si="39"/>
        <v>#N/A</v>
      </c>
      <c r="Y99" s="162">
        <f t="shared" si="40"/>
        <v>0</v>
      </c>
      <c r="Z99" s="162">
        <f t="shared" si="41"/>
        <v>0</v>
      </c>
      <c r="AA99" s="162">
        <f t="shared" si="42"/>
        <v>0</v>
      </c>
      <c r="AB99" s="162">
        <f t="shared" si="43"/>
        <v>0</v>
      </c>
      <c r="AC99" s="162">
        <f t="shared" si="44"/>
        <v>0</v>
      </c>
      <c r="AD99" s="162">
        <f t="shared" si="45"/>
        <v>0</v>
      </c>
      <c r="AE99" s="162">
        <f t="shared" si="46"/>
        <v>0</v>
      </c>
      <c r="AF99" s="162">
        <f t="shared" si="47"/>
        <v>0</v>
      </c>
      <c r="AG99" s="162">
        <f t="shared" si="48"/>
        <v>0</v>
      </c>
      <c r="AH99" s="162">
        <f t="shared" si="49"/>
        <v>0</v>
      </c>
      <c r="AI99" s="162">
        <f t="shared" si="50"/>
        <v>0</v>
      </c>
      <c r="AJ99" s="162">
        <f t="shared" si="51"/>
        <v>0</v>
      </c>
      <c r="AK99" s="162">
        <f t="shared" si="52"/>
        <v>0</v>
      </c>
    </row>
    <row r="100" spans="19:37" x14ac:dyDescent="0.3">
      <c r="S100" t="str">
        <f t="shared" ref="S100:S131" si="53">RIGHT(C100,5)</f>
        <v/>
      </c>
      <c r="T100" s="162" t="s">
        <v>1301</v>
      </c>
      <c r="U100" s="162" t="str">
        <f t="shared" si="35"/>
        <v/>
      </c>
      <c r="V100" s="162">
        <f t="shared" si="36"/>
        <v>0</v>
      </c>
      <c r="W100" s="162">
        <f t="shared" si="37"/>
        <v>0</v>
      </c>
      <c r="X100" s="162" t="e">
        <f t="shared" ref="X100:X131" si="54">_xlfn.IFS(E100="(blank)","1-Without Donor Restriction",E100="1-Without Donor Restriction","1-Without Donor Restriction",E100="2-With Donor Restriction","2-With Donor Restriction")</f>
        <v>#N/A</v>
      </c>
      <c r="Y100" s="162">
        <f t="shared" ref="Y100:Y131" si="55">IF(D100="(blank)","",D100)</f>
        <v>0</v>
      </c>
      <c r="Z100" s="162">
        <f t="shared" ref="Z100:Z131" si="56">IFERROR(ROUND(F100,2),0)</f>
        <v>0</v>
      </c>
      <c r="AA100" s="162">
        <f t="shared" ref="AA100:AA131" si="57">IFERROR(ROUND(G100,2),0)</f>
        <v>0</v>
      </c>
      <c r="AB100" s="162">
        <f t="shared" ref="AB100:AB131" si="58">IFERROR(ROUND(H100,2),0)</f>
        <v>0</v>
      </c>
      <c r="AC100" s="162">
        <f t="shared" ref="AC100:AC131" si="59">IFERROR(ROUND(I100,2),0)</f>
        <v>0</v>
      </c>
      <c r="AD100" s="162">
        <f t="shared" ref="AD100:AD131" si="60">IFERROR(ROUND(J100,2),0)</f>
        <v>0</v>
      </c>
      <c r="AE100" s="162">
        <f t="shared" ref="AE100:AE131" si="61">IFERROR(ROUND(K100,2),0)</f>
        <v>0</v>
      </c>
      <c r="AF100" s="162">
        <f t="shared" ref="AF100:AF131" si="62">IFERROR(ROUND(L100,2),0)</f>
        <v>0</v>
      </c>
      <c r="AG100" s="162">
        <f t="shared" ref="AG100:AG131" si="63">IFERROR(ROUND(M100,2),0)</f>
        <v>0</v>
      </c>
      <c r="AH100" s="162">
        <f t="shared" ref="AH100:AH131" si="64">IFERROR(ROUND(N100,2),0)</f>
        <v>0</v>
      </c>
      <c r="AI100" s="162">
        <f t="shared" ref="AI100:AI131" si="65">IFERROR(ROUND(O100,2),0)</f>
        <v>0</v>
      </c>
      <c r="AJ100" s="162">
        <f t="shared" ref="AJ100:AJ131" si="66">IFERROR(ROUND(P100,2),0)</f>
        <v>0</v>
      </c>
      <c r="AK100" s="162">
        <f t="shared" ref="AK100:AK131" si="67">IFERROR(ROUND(Q100,2),0)</f>
        <v>0</v>
      </c>
    </row>
    <row r="101" spans="19:37" x14ac:dyDescent="0.3">
      <c r="S101" t="str">
        <f t="shared" si="53"/>
        <v/>
      </c>
      <c r="T101" s="162" t="s">
        <v>1301</v>
      </c>
      <c r="U101" s="162" t="str">
        <f t="shared" ref="U101:U147" si="68">S101</f>
        <v/>
      </c>
      <c r="V101" s="162">
        <f t="shared" ref="V101:V147" si="69">B101</f>
        <v>0</v>
      </c>
      <c r="W101" s="162">
        <f t="shared" ref="W101:W147" si="70">A101</f>
        <v>0</v>
      </c>
      <c r="X101" s="162" t="e">
        <f t="shared" si="54"/>
        <v>#N/A</v>
      </c>
      <c r="Y101" s="162">
        <f t="shared" si="55"/>
        <v>0</v>
      </c>
      <c r="Z101" s="162">
        <f t="shared" si="56"/>
        <v>0</v>
      </c>
      <c r="AA101" s="162">
        <f t="shared" si="57"/>
        <v>0</v>
      </c>
      <c r="AB101" s="162">
        <f t="shared" si="58"/>
        <v>0</v>
      </c>
      <c r="AC101" s="162">
        <f t="shared" si="59"/>
        <v>0</v>
      </c>
      <c r="AD101" s="162">
        <f t="shared" si="60"/>
        <v>0</v>
      </c>
      <c r="AE101" s="162">
        <f t="shared" si="61"/>
        <v>0</v>
      </c>
      <c r="AF101" s="162">
        <f t="shared" si="62"/>
        <v>0</v>
      </c>
      <c r="AG101" s="162">
        <f t="shared" si="63"/>
        <v>0</v>
      </c>
      <c r="AH101" s="162">
        <f t="shared" si="64"/>
        <v>0</v>
      </c>
      <c r="AI101" s="162">
        <f t="shared" si="65"/>
        <v>0</v>
      </c>
      <c r="AJ101" s="162">
        <f t="shared" si="66"/>
        <v>0</v>
      </c>
      <c r="AK101" s="162">
        <f t="shared" si="67"/>
        <v>0</v>
      </c>
    </row>
    <row r="102" spans="19:37" x14ac:dyDescent="0.3">
      <c r="S102" t="str">
        <f t="shared" si="53"/>
        <v/>
      </c>
      <c r="T102" s="162" t="s">
        <v>1301</v>
      </c>
      <c r="U102" s="162" t="str">
        <f t="shared" si="68"/>
        <v/>
      </c>
      <c r="V102" s="162">
        <f t="shared" si="69"/>
        <v>0</v>
      </c>
      <c r="W102" s="162">
        <f t="shared" si="70"/>
        <v>0</v>
      </c>
      <c r="X102" s="162" t="e">
        <f t="shared" si="54"/>
        <v>#N/A</v>
      </c>
      <c r="Y102" s="162">
        <f t="shared" si="55"/>
        <v>0</v>
      </c>
      <c r="Z102" s="162">
        <f t="shared" si="56"/>
        <v>0</v>
      </c>
      <c r="AA102" s="162">
        <f t="shared" si="57"/>
        <v>0</v>
      </c>
      <c r="AB102" s="162">
        <f t="shared" si="58"/>
        <v>0</v>
      </c>
      <c r="AC102" s="162">
        <f t="shared" si="59"/>
        <v>0</v>
      </c>
      <c r="AD102" s="162">
        <f t="shared" si="60"/>
        <v>0</v>
      </c>
      <c r="AE102" s="162">
        <f t="shared" si="61"/>
        <v>0</v>
      </c>
      <c r="AF102" s="162">
        <f t="shared" si="62"/>
        <v>0</v>
      </c>
      <c r="AG102" s="162">
        <f t="shared" si="63"/>
        <v>0</v>
      </c>
      <c r="AH102" s="162">
        <f t="shared" si="64"/>
        <v>0</v>
      </c>
      <c r="AI102" s="162">
        <f t="shared" si="65"/>
        <v>0</v>
      </c>
      <c r="AJ102" s="162">
        <f t="shared" si="66"/>
        <v>0</v>
      </c>
      <c r="AK102" s="162">
        <f t="shared" si="67"/>
        <v>0</v>
      </c>
    </row>
    <row r="103" spans="19:37" x14ac:dyDescent="0.3">
      <c r="S103" t="str">
        <f t="shared" si="53"/>
        <v/>
      </c>
      <c r="T103" s="162" t="s">
        <v>1301</v>
      </c>
      <c r="U103" s="162" t="str">
        <f t="shared" si="68"/>
        <v/>
      </c>
      <c r="V103" s="162">
        <f t="shared" si="69"/>
        <v>0</v>
      </c>
      <c r="W103" s="162">
        <f t="shared" si="70"/>
        <v>0</v>
      </c>
      <c r="X103" s="162" t="e">
        <f t="shared" si="54"/>
        <v>#N/A</v>
      </c>
      <c r="Y103" s="162">
        <f t="shared" si="55"/>
        <v>0</v>
      </c>
      <c r="Z103" s="162">
        <f t="shared" si="56"/>
        <v>0</v>
      </c>
      <c r="AA103" s="162">
        <f t="shared" si="57"/>
        <v>0</v>
      </c>
      <c r="AB103" s="162">
        <f t="shared" si="58"/>
        <v>0</v>
      </c>
      <c r="AC103" s="162">
        <f t="shared" si="59"/>
        <v>0</v>
      </c>
      <c r="AD103" s="162">
        <f t="shared" si="60"/>
        <v>0</v>
      </c>
      <c r="AE103" s="162">
        <f t="shared" si="61"/>
        <v>0</v>
      </c>
      <c r="AF103" s="162">
        <f t="shared" si="62"/>
        <v>0</v>
      </c>
      <c r="AG103" s="162">
        <f t="shared" si="63"/>
        <v>0</v>
      </c>
      <c r="AH103" s="162">
        <f t="shared" si="64"/>
        <v>0</v>
      </c>
      <c r="AI103" s="162">
        <f t="shared" si="65"/>
        <v>0</v>
      </c>
      <c r="AJ103" s="162">
        <f t="shared" si="66"/>
        <v>0</v>
      </c>
      <c r="AK103" s="162">
        <f t="shared" si="67"/>
        <v>0</v>
      </c>
    </row>
    <row r="104" spans="19:37" x14ac:dyDescent="0.3">
      <c r="S104" t="str">
        <f t="shared" si="53"/>
        <v/>
      </c>
      <c r="T104" s="162" t="s">
        <v>1301</v>
      </c>
      <c r="U104" s="162" t="str">
        <f t="shared" si="68"/>
        <v/>
      </c>
      <c r="V104" s="162">
        <f t="shared" si="69"/>
        <v>0</v>
      </c>
      <c r="W104" s="162">
        <f t="shared" si="70"/>
        <v>0</v>
      </c>
      <c r="X104" s="162" t="e">
        <f t="shared" si="54"/>
        <v>#N/A</v>
      </c>
      <c r="Y104" s="162">
        <f t="shared" si="55"/>
        <v>0</v>
      </c>
      <c r="Z104" s="162">
        <f t="shared" si="56"/>
        <v>0</v>
      </c>
      <c r="AA104" s="162">
        <f t="shared" si="57"/>
        <v>0</v>
      </c>
      <c r="AB104" s="162">
        <f t="shared" si="58"/>
        <v>0</v>
      </c>
      <c r="AC104" s="162">
        <f t="shared" si="59"/>
        <v>0</v>
      </c>
      <c r="AD104" s="162">
        <f t="shared" si="60"/>
        <v>0</v>
      </c>
      <c r="AE104" s="162">
        <f t="shared" si="61"/>
        <v>0</v>
      </c>
      <c r="AF104" s="162">
        <f t="shared" si="62"/>
        <v>0</v>
      </c>
      <c r="AG104" s="162">
        <f t="shared" si="63"/>
        <v>0</v>
      </c>
      <c r="AH104" s="162">
        <f t="shared" si="64"/>
        <v>0</v>
      </c>
      <c r="AI104" s="162">
        <f t="shared" si="65"/>
        <v>0</v>
      </c>
      <c r="AJ104" s="162">
        <f t="shared" si="66"/>
        <v>0</v>
      </c>
      <c r="AK104" s="162">
        <f t="shared" si="67"/>
        <v>0</v>
      </c>
    </row>
    <row r="105" spans="19:37" x14ac:dyDescent="0.3">
      <c r="S105" t="str">
        <f t="shared" si="53"/>
        <v/>
      </c>
      <c r="T105" s="162" t="s">
        <v>1301</v>
      </c>
      <c r="U105" s="162" t="str">
        <f t="shared" si="68"/>
        <v/>
      </c>
      <c r="V105" s="162">
        <f t="shared" si="69"/>
        <v>0</v>
      </c>
      <c r="W105" s="162">
        <f t="shared" si="70"/>
        <v>0</v>
      </c>
      <c r="X105" s="162" t="e">
        <f t="shared" si="54"/>
        <v>#N/A</v>
      </c>
      <c r="Y105" s="162">
        <f t="shared" si="55"/>
        <v>0</v>
      </c>
      <c r="Z105" s="162">
        <f t="shared" si="56"/>
        <v>0</v>
      </c>
      <c r="AA105" s="162">
        <f t="shared" si="57"/>
        <v>0</v>
      </c>
      <c r="AB105" s="162">
        <f t="shared" si="58"/>
        <v>0</v>
      </c>
      <c r="AC105" s="162">
        <f t="shared" si="59"/>
        <v>0</v>
      </c>
      <c r="AD105" s="162">
        <f t="shared" si="60"/>
        <v>0</v>
      </c>
      <c r="AE105" s="162">
        <f t="shared" si="61"/>
        <v>0</v>
      </c>
      <c r="AF105" s="162">
        <f t="shared" si="62"/>
        <v>0</v>
      </c>
      <c r="AG105" s="162">
        <f t="shared" si="63"/>
        <v>0</v>
      </c>
      <c r="AH105" s="162">
        <f t="shared" si="64"/>
        <v>0</v>
      </c>
      <c r="AI105" s="162">
        <f t="shared" si="65"/>
        <v>0</v>
      </c>
      <c r="AJ105" s="162">
        <f t="shared" si="66"/>
        <v>0</v>
      </c>
      <c r="AK105" s="162">
        <f t="shared" si="67"/>
        <v>0</v>
      </c>
    </row>
    <row r="106" spans="19:37" x14ac:dyDescent="0.3">
      <c r="S106" t="str">
        <f t="shared" si="53"/>
        <v/>
      </c>
      <c r="T106" s="162" t="s">
        <v>1301</v>
      </c>
      <c r="U106" s="162" t="str">
        <f t="shared" si="68"/>
        <v/>
      </c>
      <c r="V106" s="162">
        <f t="shared" si="69"/>
        <v>0</v>
      </c>
      <c r="W106" s="162">
        <f t="shared" si="70"/>
        <v>0</v>
      </c>
      <c r="X106" s="162" t="e">
        <f t="shared" si="54"/>
        <v>#N/A</v>
      </c>
      <c r="Y106" s="162">
        <f t="shared" si="55"/>
        <v>0</v>
      </c>
      <c r="Z106" s="162">
        <f t="shared" si="56"/>
        <v>0</v>
      </c>
      <c r="AA106" s="162">
        <f t="shared" si="57"/>
        <v>0</v>
      </c>
      <c r="AB106" s="162">
        <f t="shared" si="58"/>
        <v>0</v>
      </c>
      <c r="AC106" s="162">
        <f t="shared" si="59"/>
        <v>0</v>
      </c>
      <c r="AD106" s="162">
        <f t="shared" si="60"/>
        <v>0</v>
      </c>
      <c r="AE106" s="162">
        <f t="shared" si="61"/>
        <v>0</v>
      </c>
      <c r="AF106" s="162">
        <f t="shared" si="62"/>
        <v>0</v>
      </c>
      <c r="AG106" s="162">
        <f t="shared" si="63"/>
        <v>0</v>
      </c>
      <c r="AH106" s="162">
        <f t="shared" si="64"/>
        <v>0</v>
      </c>
      <c r="AI106" s="162">
        <f t="shared" si="65"/>
        <v>0</v>
      </c>
      <c r="AJ106" s="162">
        <f t="shared" si="66"/>
        <v>0</v>
      </c>
      <c r="AK106" s="162">
        <f t="shared" si="67"/>
        <v>0</v>
      </c>
    </row>
    <row r="107" spans="19:37" x14ac:dyDescent="0.3">
      <c r="S107" t="str">
        <f t="shared" si="53"/>
        <v/>
      </c>
      <c r="T107" s="162" t="s">
        <v>1301</v>
      </c>
      <c r="U107" s="162" t="str">
        <f t="shared" si="68"/>
        <v/>
      </c>
      <c r="V107" s="162">
        <f t="shared" si="69"/>
        <v>0</v>
      </c>
      <c r="W107" s="162">
        <f t="shared" si="70"/>
        <v>0</v>
      </c>
      <c r="X107" s="162" t="e">
        <f t="shared" si="54"/>
        <v>#N/A</v>
      </c>
      <c r="Y107" s="162">
        <f t="shared" si="55"/>
        <v>0</v>
      </c>
      <c r="Z107" s="162">
        <f t="shared" si="56"/>
        <v>0</v>
      </c>
      <c r="AA107" s="162">
        <f t="shared" si="57"/>
        <v>0</v>
      </c>
      <c r="AB107" s="162">
        <f t="shared" si="58"/>
        <v>0</v>
      </c>
      <c r="AC107" s="162">
        <f t="shared" si="59"/>
        <v>0</v>
      </c>
      <c r="AD107" s="162">
        <f t="shared" si="60"/>
        <v>0</v>
      </c>
      <c r="AE107" s="162">
        <f t="shared" si="61"/>
        <v>0</v>
      </c>
      <c r="AF107" s="162">
        <f t="shared" si="62"/>
        <v>0</v>
      </c>
      <c r="AG107" s="162">
        <f t="shared" si="63"/>
        <v>0</v>
      </c>
      <c r="AH107" s="162">
        <f t="shared" si="64"/>
        <v>0</v>
      </c>
      <c r="AI107" s="162">
        <f t="shared" si="65"/>
        <v>0</v>
      </c>
      <c r="AJ107" s="162">
        <f t="shared" si="66"/>
        <v>0</v>
      </c>
      <c r="AK107" s="162">
        <f t="shared" si="67"/>
        <v>0</v>
      </c>
    </row>
    <row r="108" spans="19:37" x14ac:dyDescent="0.3">
      <c r="S108" t="str">
        <f t="shared" si="53"/>
        <v/>
      </c>
      <c r="T108" s="162" t="s">
        <v>1301</v>
      </c>
      <c r="U108" s="162" t="str">
        <f t="shared" si="68"/>
        <v/>
      </c>
      <c r="V108" s="162">
        <f t="shared" si="69"/>
        <v>0</v>
      </c>
      <c r="W108" s="162">
        <f t="shared" si="70"/>
        <v>0</v>
      </c>
      <c r="X108" s="162" t="e">
        <f t="shared" si="54"/>
        <v>#N/A</v>
      </c>
      <c r="Y108" s="162">
        <f t="shared" si="55"/>
        <v>0</v>
      </c>
      <c r="Z108" s="162">
        <f t="shared" si="56"/>
        <v>0</v>
      </c>
      <c r="AA108" s="162">
        <f t="shared" si="57"/>
        <v>0</v>
      </c>
      <c r="AB108" s="162">
        <f t="shared" si="58"/>
        <v>0</v>
      </c>
      <c r="AC108" s="162">
        <f t="shared" si="59"/>
        <v>0</v>
      </c>
      <c r="AD108" s="162">
        <f t="shared" si="60"/>
        <v>0</v>
      </c>
      <c r="AE108" s="162">
        <f t="shared" si="61"/>
        <v>0</v>
      </c>
      <c r="AF108" s="162">
        <f t="shared" si="62"/>
        <v>0</v>
      </c>
      <c r="AG108" s="162">
        <f t="shared" si="63"/>
        <v>0</v>
      </c>
      <c r="AH108" s="162">
        <f t="shared" si="64"/>
        <v>0</v>
      </c>
      <c r="AI108" s="162">
        <f t="shared" si="65"/>
        <v>0</v>
      </c>
      <c r="AJ108" s="162">
        <f t="shared" si="66"/>
        <v>0</v>
      </c>
      <c r="AK108" s="162">
        <f t="shared" si="67"/>
        <v>0</v>
      </c>
    </row>
    <row r="109" spans="19:37" x14ac:dyDescent="0.3">
      <c r="S109" t="str">
        <f t="shared" si="53"/>
        <v/>
      </c>
      <c r="T109" s="162" t="s">
        <v>1301</v>
      </c>
      <c r="U109" s="162" t="str">
        <f t="shared" si="68"/>
        <v/>
      </c>
      <c r="V109" s="162">
        <f t="shared" si="69"/>
        <v>0</v>
      </c>
      <c r="W109" s="162">
        <f t="shared" si="70"/>
        <v>0</v>
      </c>
      <c r="X109" s="162" t="e">
        <f t="shared" si="54"/>
        <v>#N/A</v>
      </c>
      <c r="Y109" s="162">
        <f t="shared" si="55"/>
        <v>0</v>
      </c>
      <c r="Z109" s="162">
        <f t="shared" si="56"/>
        <v>0</v>
      </c>
      <c r="AA109" s="162">
        <f t="shared" si="57"/>
        <v>0</v>
      </c>
      <c r="AB109" s="162">
        <f t="shared" si="58"/>
        <v>0</v>
      </c>
      <c r="AC109" s="162">
        <f t="shared" si="59"/>
        <v>0</v>
      </c>
      <c r="AD109" s="162">
        <f t="shared" si="60"/>
        <v>0</v>
      </c>
      <c r="AE109" s="162">
        <f t="shared" si="61"/>
        <v>0</v>
      </c>
      <c r="AF109" s="162">
        <f t="shared" si="62"/>
        <v>0</v>
      </c>
      <c r="AG109" s="162">
        <f t="shared" si="63"/>
        <v>0</v>
      </c>
      <c r="AH109" s="162">
        <f t="shared" si="64"/>
        <v>0</v>
      </c>
      <c r="AI109" s="162">
        <f t="shared" si="65"/>
        <v>0</v>
      </c>
      <c r="AJ109" s="162">
        <f t="shared" si="66"/>
        <v>0</v>
      </c>
      <c r="AK109" s="162">
        <f t="shared" si="67"/>
        <v>0</v>
      </c>
    </row>
    <row r="110" spans="19:37" x14ac:dyDescent="0.3">
      <c r="S110" t="str">
        <f t="shared" si="53"/>
        <v/>
      </c>
      <c r="T110" s="162" t="s">
        <v>1301</v>
      </c>
      <c r="U110" s="162" t="str">
        <f t="shared" si="68"/>
        <v/>
      </c>
      <c r="V110" s="162">
        <f t="shared" si="69"/>
        <v>0</v>
      </c>
      <c r="W110" s="162">
        <f t="shared" si="70"/>
        <v>0</v>
      </c>
      <c r="X110" s="162" t="e">
        <f t="shared" si="54"/>
        <v>#N/A</v>
      </c>
      <c r="Y110" s="162">
        <f t="shared" si="55"/>
        <v>0</v>
      </c>
      <c r="Z110" s="162">
        <f t="shared" si="56"/>
        <v>0</v>
      </c>
      <c r="AA110" s="162">
        <f t="shared" si="57"/>
        <v>0</v>
      </c>
      <c r="AB110" s="162">
        <f t="shared" si="58"/>
        <v>0</v>
      </c>
      <c r="AC110" s="162">
        <f t="shared" si="59"/>
        <v>0</v>
      </c>
      <c r="AD110" s="162">
        <f t="shared" si="60"/>
        <v>0</v>
      </c>
      <c r="AE110" s="162">
        <f t="shared" si="61"/>
        <v>0</v>
      </c>
      <c r="AF110" s="162">
        <f t="shared" si="62"/>
        <v>0</v>
      </c>
      <c r="AG110" s="162">
        <f t="shared" si="63"/>
        <v>0</v>
      </c>
      <c r="AH110" s="162">
        <f t="shared" si="64"/>
        <v>0</v>
      </c>
      <c r="AI110" s="162">
        <f t="shared" si="65"/>
        <v>0</v>
      </c>
      <c r="AJ110" s="162">
        <f t="shared" si="66"/>
        <v>0</v>
      </c>
      <c r="AK110" s="162">
        <f t="shared" si="67"/>
        <v>0</v>
      </c>
    </row>
    <row r="111" spans="19:37" x14ac:dyDescent="0.3">
      <c r="S111" t="str">
        <f t="shared" si="53"/>
        <v/>
      </c>
      <c r="T111" s="162" t="s">
        <v>1301</v>
      </c>
      <c r="U111" s="162" t="str">
        <f t="shared" si="68"/>
        <v/>
      </c>
      <c r="V111" s="162">
        <f t="shared" si="69"/>
        <v>0</v>
      </c>
      <c r="W111" s="162">
        <f t="shared" si="70"/>
        <v>0</v>
      </c>
      <c r="X111" s="162" t="e">
        <f t="shared" si="54"/>
        <v>#N/A</v>
      </c>
      <c r="Y111" s="162">
        <f t="shared" si="55"/>
        <v>0</v>
      </c>
      <c r="Z111" s="162">
        <f t="shared" si="56"/>
        <v>0</v>
      </c>
      <c r="AA111" s="162">
        <f t="shared" si="57"/>
        <v>0</v>
      </c>
      <c r="AB111" s="162">
        <f t="shared" si="58"/>
        <v>0</v>
      </c>
      <c r="AC111" s="162">
        <f t="shared" si="59"/>
        <v>0</v>
      </c>
      <c r="AD111" s="162">
        <f t="shared" si="60"/>
        <v>0</v>
      </c>
      <c r="AE111" s="162">
        <f t="shared" si="61"/>
        <v>0</v>
      </c>
      <c r="AF111" s="162">
        <f t="shared" si="62"/>
        <v>0</v>
      </c>
      <c r="AG111" s="162">
        <f t="shared" si="63"/>
        <v>0</v>
      </c>
      <c r="AH111" s="162">
        <f t="shared" si="64"/>
        <v>0</v>
      </c>
      <c r="AI111" s="162">
        <f t="shared" si="65"/>
        <v>0</v>
      </c>
      <c r="AJ111" s="162">
        <f t="shared" si="66"/>
        <v>0</v>
      </c>
      <c r="AK111" s="162">
        <f t="shared" si="67"/>
        <v>0</v>
      </c>
    </row>
    <row r="112" spans="19:37" x14ac:dyDescent="0.3">
      <c r="S112" t="str">
        <f t="shared" si="53"/>
        <v/>
      </c>
      <c r="T112" s="162" t="s">
        <v>1301</v>
      </c>
      <c r="U112" s="162" t="str">
        <f t="shared" si="68"/>
        <v/>
      </c>
      <c r="V112" s="162">
        <f t="shared" si="69"/>
        <v>0</v>
      </c>
      <c r="W112" s="162">
        <f t="shared" si="70"/>
        <v>0</v>
      </c>
      <c r="X112" s="162" t="e">
        <f t="shared" si="54"/>
        <v>#N/A</v>
      </c>
      <c r="Y112" s="162">
        <f t="shared" si="55"/>
        <v>0</v>
      </c>
      <c r="Z112" s="162">
        <f t="shared" si="56"/>
        <v>0</v>
      </c>
      <c r="AA112" s="162">
        <f t="shared" si="57"/>
        <v>0</v>
      </c>
      <c r="AB112" s="162">
        <f t="shared" si="58"/>
        <v>0</v>
      </c>
      <c r="AC112" s="162">
        <f t="shared" si="59"/>
        <v>0</v>
      </c>
      <c r="AD112" s="162">
        <f t="shared" si="60"/>
        <v>0</v>
      </c>
      <c r="AE112" s="162">
        <f t="shared" si="61"/>
        <v>0</v>
      </c>
      <c r="AF112" s="162">
        <f t="shared" si="62"/>
        <v>0</v>
      </c>
      <c r="AG112" s="162">
        <f t="shared" si="63"/>
        <v>0</v>
      </c>
      <c r="AH112" s="162">
        <f t="shared" si="64"/>
        <v>0</v>
      </c>
      <c r="AI112" s="162">
        <f t="shared" si="65"/>
        <v>0</v>
      </c>
      <c r="AJ112" s="162">
        <f t="shared" si="66"/>
        <v>0</v>
      </c>
      <c r="AK112" s="162">
        <f t="shared" si="67"/>
        <v>0</v>
      </c>
    </row>
    <row r="113" spans="19:37" x14ac:dyDescent="0.3">
      <c r="S113" t="str">
        <f t="shared" si="53"/>
        <v/>
      </c>
      <c r="T113" s="162" t="s">
        <v>1301</v>
      </c>
      <c r="U113" s="162" t="str">
        <f t="shared" si="68"/>
        <v/>
      </c>
      <c r="V113" s="162">
        <f t="shared" si="69"/>
        <v>0</v>
      </c>
      <c r="W113" s="162">
        <f t="shared" si="70"/>
        <v>0</v>
      </c>
      <c r="X113" s="162" t="e">
        <f t="shared" si="54"/>
        <v>#N/A</v>
      </c>
      <c r="Y113" s="162">
        <f t="shared" si="55"/>
        <v>0</v>
      </c>
      <c r="Z113" s="162">
        <f t="shared" si="56"/>
        <v>0</v>
      </c>
      <c r="AA113" s="162">
        <f t="shared" si="57"/>
        <v>0</v>
      </c>
      <c r="AB113" s="162">
        <f t="shared" si="58"/>
        <v>0</v>
      </c>
      <c r="AC113" s="162">
        <f t="shared" si="59"/>
        <v>0</v>
      </c>
      <c r="AD113" s="162">
        <f t="shared" si="60"/>
        <v>0</v>
      </c>
      <c r="AE113" s="162">
        <f t="shared" si="61"/>
        <v>0</v>
      </c>
      <c r="AF113" s="162">
        <f t="shared" si="62"/>
        <v>0</v>
      </c>
      <c r="AG113" s="162">
        <f t="shared" si="63"/>
        <v>0</v>
      </c>
      <c r="AH113" s="162">
        <f t="shared" si="64"/>
        <v>0</v>
      </c>
      <c r="AI113" s="162">
        <f t="shared" si="65"/>
        <v>0</v>
      </c>
      <c r="AJ113" s="162">
        <f t="shared" si="66"/>
        <v>0</v>
      </c>
      <c r="AK113" s="162">
        <f t="shared" si="67"/>
        <v>0</v>
      </c>
    </row>
    <row r="114" spans="19:37" x14ac:dyDescent="0.3">
      <c r="S114" t="str">
        <f t="shared" si="53"/>
        <v/>
      </c>
      <c r="T114" s="162" t="s">
        <v>1301</v>
      </c>
      <c r="U114" s="162" t="str">
        <f t="shared" si="68"/>
        <v/>
      </c>
      <c r="V114" s="162">
        <f t="shared" si="69"/>
        <v>0</v>
      </c>
      <c r="W114" s="162">
        <f t="shared" si="70"/>
        <v>0</v>
      </c>
      <c r="X114" s="162" t="e">
        <f t="shared" si="54"/>
        <v>#N/A</v>
      </c>
      <c r="Y114" s="162">
        <f t="shared" si="55"/>
        <v>0</v>
      </c>
      <c r="Z114" s="162">
        <f t="shared" si="56"/>
        <v>0</v>
      </c>
      <c r="AA114" s="162">
        <f t="shared" si="57"/>
        <v>0</v>
      </c>
      <c r="AB114" s="162">
        <f t="shared" si="58"/>
        <v>0</v>
      </c>
      <c r="AC114" s="162">
        <f t="shared" si="59"/>
        <v>0</v>
      </c>
      <c r="AD114" s="162">
        <f t="shared" si="60"/>
        <v>0</v>
      </c>
      <c r="AE114" s="162">
        <f t="shared" si="61"/>
        <v>0</v>
      </c>
      <c r="AF114" s="162">
        <f t="shared" si="62"/>
        <v>0</v>
      </c>
      <c r="AG114" s="162">
        <f t="shared" si="63"/>
        <v>0</v>
      </c>
      <c r="AH114" s="162">
        <f t="shared" si="64"/>
        <v>0</v>
      </c>
      <c r="AI114" s="162">
        <f t="shared" si="65"/>
        <v>0</v>
      </c>
      <c r="AJ114" s="162">
        <f t="shared" si="66"/>
        <v>0</v>
      </c>
      <c r="AK114" s="162">
        <f t="shared" si="67"/>
        <v>0</v>
      </c>
    </row>
    <row r="115" spans="19:37" x14ac:dyDescent="0.3">
      <c r="S115" t="str">
        <f t="shared" si="53"/>
        <v/>
      </c>
      <c r="T115" s="162" t="s">
        <v>1301</v>
      </c>
      <c r="U115" s="162" t="str">
        <f t="shared" si="68"/>
        <v/>
      </c>
      <c r="V115" s="162">
        <f t="shared" si="69"/>
        <v>0</v>
      </c>
      <c r="W115" s="162">
        <f t="shared" si="70"/>
        <v>0</v>
      </c>
      <c r="X115" s="162" t="e">
        <f t="shared" si="54"/>
        <v>#N/A</v>
      </c>
      <c r="Y115" s="162">
        <f t="shared" si="55"/>
        <v>0</v>
      </c>
      <c r="Z115" s="162">
        <f t="shared" si="56"/>
        <v>0</v>
      </c>
      <c r="AA115" s="162">
        <f t="shared" si="57"/>
        <v>0</v>
      </c>
      <c r="AB115" s="162">
        <f t="shared" si="58"/>
        <v>0</v>
      </c>
      <c r="AC115" s="162">
        <f t="shared" si="59"/>
        <v>0</v>
      </c>
      <c r="AD115" s="162">
        <f t="shared" si="60"/>
        <v>0</v>
      </c>
      <c r="AE115" s="162">
        <f t="shared" si="61"/>
        <v>0</v>
      </c>
      <c r="AF115" s="162">
        <f t="shared" si="62"/>
        <v>0</v>
      </c>
      <c r="AG115" s="162">
        <f t="shared" si="63"/>
        <v>0</v>
      </c>
      <c r="AH115" s="162">
        <f t="shared" si="64"/>
        <v>0</v>
      </c>
      <c r="AI115" s="162">
        <f t="shared" si="65"/>
        <v>0</v>
      </c>
      <c r="AJ115" s="162">
        <f t="shared" si="66"/>
        <v>0</v>
      </c>
      <c r="AK115" s="162">
        <f t="shared" si="67"/>
        <v>0</v>
      </c>
    </row>
    <row r="116" spans="19:37" x14ac:dyDescent="0.3">
      <c r="S116" t="str">
        <f t="shared" si="53"/>
        <v/>
      </c>
      <c r="T116" s="162" t="s">
        <v>1301</v>
      </c>
      <c r="U116" s="162" t="str">
        <f t="shared" si="68"/>
        <v/>
      </c>
      <c r="V116" s="162">
        <f t="shared" si="69"/>
        <v>0</v>
      </c>
      <c r="W116" s="162">
        <f t="shared" si="70"/>
        <v>0</v>
      </c>
      <c r="X116" s="162" t="e">
        <f t="shared" si="54"/>
        <v>#N/A</v>
      </c>
      <c r="Y116" s="162">
        <f t="shared" si="55"/>
        <v>0</v>
      </c>
      <c r="Z116" s="162">
        <f t="shared" si="56"/>
        <v>0</v>
      </c>
      <c r="AA116" s="162">
        <f t="shared" si="57"/>
        <v>0</v>
      </c>
      <c r="AB116" s="162">
        <f t="shared" si="58"/>
        <v>0</v>
      </c>
      <c r="AC116" s="162">
        <f t="shared" si="59"/>
        <v>0</v>
      </c>
      <c r="AD116" s="162">
        <f t="shared" si="60"/>
        <v>0</v>
      </c>
      <c r="AE116" s="162">
        <f t="shared" si="61"/>
        <v>0</v>
      </c>
      <c r="AF116" s="162">
        <f t="shared" si="62"/>
        <v>0</v>
      </c>
      <c r="AG116" s="162">
        <f t="shared" si="63"/>
        <v>0</v>
      </c>
      <c r="AH116" s="162">
        <f t="shared" si="64"/>
        <v>0</v>
      </c>
      <c r="AI116" s="162">
        <f t="shared" si="65"/>
        <v>0</v>
      </c>
      <c r="AJ116" s="162">
        <f t="shared" si="66"/>
        <v>0</v>
      </c>
      <c r="AK116" s="162">
        <f t="shared" si="67"/>
        <v>0</v>
      </c>
    </row>
    <row r="117" spans="19:37" x14ac:dyDescent="0.3">
      <c r="S117" t="str">
        <f t="shared" si="53"/>
        <v/>
      </c>
      <c r="T117" s="162" t="s">
        <v>1301</v>
      </c>
      <c r="U117" s="162" t="str">
        <f t="shared" si="68"/>
        <v/>
      </c>
      <c r="V117" s="162">
        <f t="shared" si="69"/>
        <v>0</v>
      </c>
      <c r="W117" s="162">
        <f t="shared" si="70"/>
        <v>0</v>
      </c>
      <c r="X117" s="162" t="e">
        <f t="shared" si="54"/>
        <v>#N/A</v>
      </c>
      <c r="Y117" s="162">
        <f t="shared" si="55"/>
        <v>0</v>
      </c>
      <c r="Z117" s="162">
        <f t="shared" si="56"/>
        <v>0</v>
      </c>
      <c r="AA117" s="162">
        <f t="shared" si="57"/>
        <v>0</v>
      </c>
      <c r="AB117" s="162">
        <f t="shared" si="58"/>
        <v>0</v>
      </c>
      <c r="AC117" s="162">
        <f t="shared" si="59"/>
        <v>0</v>
      </c>
      <c r="AD117" s="162">
        <f t="shared" si="60"/>
        <v>0</v>
      </c>
      <c r="AE117" s="162">
        <f t="shared" si="61"/>
        <v>0</v>
      </c>
      <c r="AF117" s="162">
        <f t="shared" si="62"/>
        <v>0</v>
      </c>
      <c r="AG117" s="162">
        <f t="shared" si="63"/>
        <v>0</v>
      </c>
      <c r="AH117" s="162">
        <f t="shared" si="64"/>
        <v>0</v>
      </c>
      <c r="AI117" s="162">
        <f t="shared" si="65"/>
        <v>0</v>
      </c>
      <c r="AJ117" s="162">
        <f t="shared" si="66"/>
        <v>0</v>
      </c>
      <c r="AK117" s="162">
        <f t="shared" si="67"/>
        <v>0</v>
      </c>
    </row>
    <row r="118" spans="19:37" x14ac:dyDescent="0.3">
      <c r="S118" t="str">
        <f t="shared" si="53"/>
        <v/>
      </c>
      <c r="T118" s="162" t="s">
        <v>1301</v>
      </c>
      <c r="U118" s="162" t="str">
        <f t="shared" si="68"/>
        <v/>
      </c>
      <c r="V118" s="162">
        <f t="shared" si="69"/>
        <v>0</v>
      </c>
      <c r="W118" s="162">
        <f t="shared" si="70"/>
        <v>0</v>
      </c>
      <c r="X118" s="162" t="e">
        <f t="shared" si="54"/>
        <v>#N/A</v>
      </c>
      <c r="Y118" s="162">
        <f t="shared" si="55"/>
        <v>0</v>
      </c>
      <c r="Z118" s="162">
        <f t="shared" si="56"/>
        <v>0</v>
      </c>
      <c r="AA118" s="162">
        <f t="shared" si="57"/>
        <v>0</v>
      </c>
      <c r="AB118" s="162">
        <f t="shared" si="58"/>
        <v>0</v>
      </c>
      <c r="AC118" s="162">
        <f t="shared" si="59"/>
        <v>0</v>
      </c>
      <c r="AD118" s="162">
        <f t="shared" si="60"/>
        <v>0</v>
      </c>
      <c r="AE118" s="162">
        <f t="shared" si="61"/>
        <v>0</v>
      </c>
      <c r="AF118" s="162">
        <f t="shared" si="62"/>
        <v>0</v>
      </c>
      <c r="AG118" s="162">
        <f t="shared" si="63"/>
        <v>0</v>
      </c>
      <c r="AH118" s="162">
        <f t="shared" si="64"/>
        <v>0</v>
      </c>
      <c r="AI118" s="162">
        <f t="shared" si="65"/>
        <v>0</v>
      </c>
      <c r="AJ118" s="162">
        <f t="shared" si="66"/>
        <v>0</v>
      </c>
      <c r="AK118" s="162">
        <f t="shared" si="67"/>
        <v>0</v>
      </c>
    </row>
    <row r="119" spans="19:37" x14ac:dyDescent="0.3">
      <c r="S119" t="str">
        <f t="shared" si="53"/>
        <v/>
      </c>
      <c r="T119" s="162" t="s">
        <v>1301</v>
      </c>
      <c r="U119" s="162" t="str">
        <f t="shared" si="68"/>
        <v/>
      </c>
      <c r="V119" s="162">
        <f t="shared" si="69"/>
        <v>0</v>
      </c>
      <c r="W119" s="162">
        <f t="shared" si="70"/>
        <v>0</v>
      </c>
      <c r="X119" s="162" t="e">
        <f t="shared" si="54"/>
        <v>#N/A</v>
      </c>
      <c r="Y119" s="162">
        <f t="shared" si="55"/>
        <v>0</v>
      </c>
      <c r="Z119" s="162">
        <f t="shared" si="56"/>
        <v>0</v>
      </c>
      <c r="AA119" s="162">
        <f t="shared" si="57"/>
        <v>0</v>
      </c>
      <c r="AB119" s="162">
        <f t="shared" si="58"/>
        <v>0</v>
      </c>
      <c r="AC119" s="162">
        <f t="shared" si="59"/>
        <v>0</v>
      </c>
      <c r="AD119" s="162">
        <f t="shared" si="60"/>
        <v>0</v>
      </c>
      <c r="AE119" s="162">
        <f t="shared" si="61"/>
        <v>0</v>
      </c>
      <c r="AF119" s="162">
        <f t="shared" si="62"/>
        <v>0</v>
      </c>
      <c r="AG119" s="162">
        <f t="shared" si="63"/>
        <v>0</v>
      </c>
      <c r="AH119" s="162">
        <f t="shared" si="64"/>
        <v>0</v>
      </c>
      <c r="AI119" s="162">
        <f t="shared" si="65"/>
        <v>0</v>
      </c>
      <c r="AJ119" s="162">
        <f t="shared" si="66"/>
        <v>0</v>
      </c>
      <c r="AK119" s="162">
        <f t="shared" si="67"/>
        <v>0</v>
      </c>
    </row>
    <row r="120" spans="19:37" x14ac:dyDescent="0.3">
      <c r="S120" t="str">
        <f t="shared" si="53"/>
        <v/>
      </c>
      <c r="T120" s="162" t="s">
        <v>1301</v>
      </c>
      <c r="U120" s="162" t="str">
        <f t="shared" si="68"/>
        <v/>
      </c>
      <c r="V120" s="162">
        <f t="shared" si="69"/>
        <v>0</v>
      </c>
      <c r="W120" s="162">
        <f t="shared" si="70"/>
        <v>0</v>
      </c>
      <c r="X120" s="162" t="e">
        <f t="shared" si="54"/>
        <v>#N/A</v>
      </c>
      <c r="Y120" s="162">
        <f t="shared" si="55"/>
        <v>0</v>
      </c>
      <c r="Z120" s="162">
        <f t="shared" si="56"/>
        <v>0</v>
      </c>
      <c r="AA120" s="162">
        <f t="shared" si="57"/>
        <v>0</v>
      </c>
      <c r="AB120" s="162">
        <f t="shared" si="58"/>
        <v>0</v>
      </c>
      <c r="AC120" s="162">
        <f t="shared" si="59"/>
        <v>0</v>
      </c>
      <c r="AD120" s="162">
        <f t="shared" si="60"/>
        <v>0</v>
      </c>
      <c r="AE120" s="162">
        <f t="shared" si="61"/>
        <v>0</v>
      </c>
      <c r="AF120" s="162">
        <f t="shared" si="62"/>
        <v>0</v>
      </c>
      <c r="AG120" s="162">
        <f t="shared" si="63"/>
        <v>0</v>
      </c>
      <c r="AH120" s="162">
        <f t="shared" si="64"/>
        <v>0</v>
      </c>
      <c r="AI120" s="162">
        <f t="shared" si="65"/>
        <v>0</v>
      </c>
      <c r="AJ120" s="162">
        <f t="shared" si="66"/>
        <v>0</v>
      </c>
      <c r="AK120" s="162">
        <f t="shared" si="67"/>
        <v>0</v>
      </c>
    </row>
    <row r="121" spans="19:37" x14ac:dyDescent="0.3">
      <c r="S121" t="str">
        <f t="shared" si="53"/>
        <v/>
      </c>
      <c r="T121" s="162" t="s">
        <v>1301</v>
      </c>
      <c r="U121" s="162" t="str">
        <f t="shared" si="68"/>
        <v/>
      </c>
      <c r="V121" s="162">
        <f t="shared" si="69"/>
        <v>0</v>
      </c>
      <c r="W121" s="162">
        <f t="shared" si="70"/>
        <v>0</v>
      </c>
      <c r="X121" s="162" t="e">
        <f t="shared" si="54"/>
        <v>#N/A</v>
      </c>
      <c r="Y121" s="162">
        <f t="shared" si="55"/>
        <v>0</v>
      </c>
      <c r="Z121" s="162">
        <f t="shared" si="56"/>
        <v>0</v>
      </c>
      <c r="AA121" s="162">
        <f t="shared" si="57"/>
        <v>0</v>
      </c>
      <c r="AB121" s="162">
        <f t="shared" si="58"/>
        <v>0</v>
      </c>
      <c r="AC121" s="162">
        <f t="shared" si="59"/>
        <v>0</v>
      </c>
      <c r="AD121" s="162">
        <f t="shared" si="60"/>
        <v>0</v>
      </c>
      <c r="AE121" s="162">
        <f t="shared" si="61"/>
        <v>0</v>
      </c>
      <c r="AF121" s="162">
        <f t="shared" si="62"/>
        <v>0</v>
      </c>
      <c r="AG121" s="162">
        <f t="shared" si="63"/>
        <v>0</v>
      </c>
      <c r="AH121" s="162">
        <f t="shared" si="64"/>
        <v>0</v>
      </c>
      <c r="AI121" s="162">
        <f t="shared" si="65"/>
        <v>0</v>
      </c>
      <c r="AJ121" s="162">
        <f t="shared" si="66"/>
        <v>0</v>
      </c>
      <c r="AK121" s="162">
        <f t="shared" si="67"/>
        <v>0</v>
      </c>
    </row>
    <row r="122" spans="19:37" x14ac:dyDescent="0.3">
      <c r="S122" t="str">
        <f t="shared" si="53"/>
        <v/>
      </c>
      <c r="T122" s="162" t="s">
        <v>1301</v>
      </c>
      <c r="U122" s="162" t="str">
        <f t="shared" si="68"/>
        <v/>
      </c>
      <c r="V122" s="162">
        <f t="shared" si="69"/>
        <v>0</v>
      </c>
      <c r="W122" s="162">
        <f t="shared" si="70"/>
        <v>0</v>
      </c>
      <c r="X122" s="162" t="e">
        <f t="shared" si="54"/>
        <v>#N/A</v>
      </c>
      <c r="Y122" s="162">
        <f t="shared" si="55"/>
        <v>0</v>
      </c>
      <c r="Z122" s="162">
        <f t="shared" si="56"/>
        <v>0</v>
      </c>
      <c r="AA122" s="162">
        <f t="shared" si="57"/>
        <v>0</v>
      </c>
      <c r="AB122" s="162">
        <f t="shared" si="58"/>
        <v>0</v>
      </c>
      <c r="AC122" s="162">
        <f t="shared" si="59"/>
        <v>0</v>
      </c>
      <c r="AD122" s="162">
        <f t="shared" si="60"/>
        <v>0</v>
      </c>
      <c r="AE122" s="162">
        <f t="shared" si="61"/>
        <v>0</v>
      </c>
      <c r="AF122" s="162">
        <f t="shared" si="62"/>
        <v>0</v>
      </c>
      <c r="AG122" s="162">
        <f t="shared" si="63"/>
        <v>0</v>
      </c>
      <c r="AH122" s="162">
        <f t="shared" si="64"/>
        <v>0</v>
      </c>
      <c r="AI122" s="162">
        <f t="shared" si="65"/>
        <v>0</v>
      </c>
      <c r="AJ122" s="162">
        <f t="shared" si="66"/>
        <v>0</v>
      </c>
      <c r="AK122" s="162">
        <f t="shared" si="67"/>
        <v>0</v>
      </c>
    </row>
    <row r="123" spans="19:37" x14ac:dyDescent="0.3">
      <c r="S123" t="str">
        <f t="shared" si="53"/>
        <v/>
      </c>
      <c r="T123" s="162" t="s">
        <v>1301</v>
      </c>
      <c r="U123" s="162" t="str">
        <f t="shared" si="68"/>
        <v/>
      </c>
      <c r="V123" s="162">
        <f t="shared" si="69"/>
        <v>0</v>
      </c>
      <c r="W123" s="162">
        <f t="shared" si="70"/>
        <v>0</v>
      </c>
      <c r="X123" s="162" t="e">
        <f t="shared" si="54"/>
        <v>#N/A</v>
      </c>
      <c r="Y123" s="162">
        <f t="shared" si="55"/>
        <v>0</v>
      </c>
      <c r="Z123" s="162">
        <f t="shared" si="56"/>
        <v>0</v>
      </c>
      <c r="AA123" s="162">
        <f t="shared" si="57"/>
        <v>0</v>
      </c>
      <c r="AB123" s="162">
        <f t="shared" si="58"/>
        <v>0</v>
      </c>
      <c r="AC123" s="162">
        <f t="shared" si="59"/>
        <v>0</v>
      </c>
      <c r="AD123" s="162">
        <f t="shared" si="60"/>
        <v>0</v>
      </c>
      <c r="AE123" s="162">
        <f t="shared" si="61"/>
        <v>0</v>
      </c>
      <c r="AF123" s="162">
        <f t="shared" si="62"/>
        <v>0</v>
      </c>
      <c r="AG123" s="162">
        <f t="shared" si="63"/>
        <v>0</v>
      </c>
      <c r="AH123" s="162">
        <f t="shared" si="64"/>
        <v>0</v>
      </c>
      <c r="AI123" s="162">
        <f t="shared" si="65"/>
        <v>0</v>
      </c>
      <c r="AJ123" s="162">
        <f t="shared" si="66"/>
        <v>0</v>
      </c>
      <c r="AK123" s="162">
        <f t="shared" si="67"/>
        <v>0</v>
      </c>
    </row>
    <row r="124" spans="19:37" x14ac:dyDescent="0.3">
      <c r="S124" t="str">
        <f t="shared" si="53"/>
        <v/>
      </c>
      <c r="T124" s="162" t="s">
        <v>1301</v>
      </c>
      <c r="U124" s="162" t="str">
        <f t="shared" si="68"/>
        <v/>
      </c>
      <c r="V124" s="162">
        <f t="shared" si="69"/>
        <v>0</v>
      </c>
      <c r="W124" s="162">
        <f t="shared" si="70"/>
        <v>0</v>
      </c>
      <c r="X124" s="162" t="e">
        <f t="shared" si="54"/>
        <v>#N/A</v>
      </c>
      <c r="Y124" s="162">
        <f t="shared" si="55"/>
        <v>0</v>
      </c>
      <c r="Z124" s="162">
        <f t="shared" si="56"/>
        <v>0</v>
      </c>
      <c r="AA124" s="162">
        <f t="shared" si="57"/>
        <v>0</v>
      </c>
      <c r="AB124" s="162">
        <f t="shared" si="58"/>
        <v>0</v>
      </c>
      <c r="AC124" s="162">
        <f t="shared" si="59"/>
        <v>0</v>
      </c>
      <c r="AD124" s="162">
        <f t="shared" si="60"/>
        <v>0</v>
      </c>
      <c r="AE124" s="162">
        <f t="shared" si="61"/>
        <v>0</v>
      </c>
      <c r="AF124" s="162">
        <f t="shared" si="62"/>
        <v>0</v>
      </c>
      <c r="AG124" s="162">
        <f t="shared" si="63"/>
        <v>0</v>
      </c>
      <c r="AH124" s="162">
        <f t="shared" si="64"/>
        <v>0</v>
      </c>
      <c r="AI124" s="162">
        <f t="shared" si="65"/>
        <v>0</v>
      </c>
      <c r="AJ124" s="162">
        <f t="shared" si="66"/>
        <v>0</v>
      </c>
      <c r="AK124" s="162">
        <f t="shared" si="67"/>
        <v>0</v>
      </c>
    </row>
    <row r="125" spans="19:37" x14ac:dyDescent="0.3">
      <c r="S125" t="str">
        <f t="shared" si="53"/>
        <v/>
      </c>
      <c r="T125" s="162" t="s">
        <v>1301</v>
      </c>
      <c r="U125" s="162" t="str">
        <f t="shared" si="68"/>
        <v/>
      </c>
      <c r="V125" s="162">
        <f t="shared" si="69"/>
        <v>0</v>
      </c>
      <c r="W125" s="162">
        <f t="shared" si="70"/>
        <v>0</v>
      </c>
      <c r="X125" s="162" t="e">
        <f t="shared" si="54"/>
        <v>#N/A</v>
      </c>
      <c r="Y125" s="162">
        <f t="shared" si="55"/>
        <v>0</v>
      </c>
      <c r="Z125" s="162">
        <f t="shared" si="56"/>
        <v>0</v>
      </c>
      <c r="AA125" s="162">
        <f t="shared" si="57"/>
        <v>0</v>
      </c>
      <c r="AB125" s="162">
        <f t="shared" si="58"/>
        <v>0</v>
      </c>
      <c r="AC125" s="162">
        <f t="shared" si="59"/>
        <v>0</v>
      </c>
      <c r="AD125" s="162">
        <f t="shared" si="60"/>
        <v>0</v>
      </c>
      <c r="AE125" s="162">
        <f t="shared" si="61"/>
        <v>0</v>
      </c>
      <c r="AF125" s="162">
        <f t="shared" si="62"/>
        <v>0</v>
      </c>
      <c r="AG125" s="162">
        <f t="shared" si="63"/>
        <v>0</v>
      </c>
      <c r="AH125" s="162">
        <f t="shared" si="64"/>
        <v>0</v>
      </c>
      <c r="AI125" s="162">
        <f t="shared" si="65"/>
        <v>0</v>
      </c>
      <c r="AJ125" s="162">
        <f t="shared" si="66"/>
        <v>0</v>
      </c>
      <c r="AK125" s="162">
        <f t="shared" si="67"/>
        <v>0</v>
      </c>
    </row>
    <row r="126" spans="19:37" x14ac:dyDescent="0.3">
      <c r="S126" t="str">
        <f t="shared" si="53"/>
        <v/>
      </c>
      <c r="T126" s="162" t="s">
        <v>1301</v>
      </c>
      <c r="U126" s="162" t="str">
        <f t="shared" si="68"/>
        <v/>
      </c>
      <c r="V126" s="162">
        <f t="shared" si="69"/>
        <v>0</v>
      </c>
      <c r="W126" s="162">
        <f t="shared" si="70"/>
        <v>0</v>
      </c>
      <c r="X126" s="162" t="e">
        <f t="shared" si="54"/>
        <v>#N/A</v>
      </c>
      <c r="Y126" s="162">
        <f t="shared" si="55"/>
        <v>0</v>
      </c>
      <c r="Z126" s="162">
        <f t="shared" si="56"/>
        <v>0</v>
      </c>
      <c r="AA126" s="162">
        <f t="shared" si="57"/>
        <v>0</v>
      </c>
      <c r="AB126" s="162">
        <f t="shared" si="58"/>
        <v>0</v>
      </c>
      <c r="AC126" s="162">
        <f t="shared" si="59"/>
        <v>0</v>
      </c>
      <c r="AD126" s="162">
        <f t="shared" si="60"/>
        <v>0</v>
      </c>
      <c r="AE126" s="162">
        <f t="shared" si="61"/>
        <v>0</v>
      </c>
      <c r="AF126" s="162">
        <f t="shared" si="62"/>
        <v>0</v>
      </c>
      <c r="AG126" s="162">
        <f t="shared" si="63"/>
        <v>0</v>
      </c>
      <c r="AH126" s="162">
        <f t="shared" si="64"/>
        <v>0</v>
      </c>
      <c r="AI126" s="162">
        <f t="shared" si="65"/>
        <v>0</v>
      </c>
      <c r="AJ126" s="162">
        <f t="shared" si="66"/>
        <v>0</v>
      </c>
      <c r="AK126" s="162">
        <f t="shared" si="67"/>
        <v>0</v>
      </c>
    </row>
    <row r="127" spans="19:37" x14ac:dyDescent="0.3">
      <c r="S127" t="str">
        <f t="shared" si="53"/>
        <v/>
      </c>
      <c r="T127" s="162" t="s">
        <v>1301</v>
      </c>
      <c r="U127" s="162" t="str">
        <f t="shared" si="68"/>
        <v/>
      </c>
      <c r="V127" s="162">
        <f t="shared" si="69"/>
        <v>0</v>
      </c>
      <c r="W127" s="162">
        <f t="shared" si="70"/>
        <v>0</v>
      </c>
      <c r="X127" s="162" t="e">
        <f t="shared" si="54"/>
        <v>#N/A</v>
      </c>
      <c r="Y127" s="162">
        <f t="shared" si="55"/>
        <v>0</v>
      </c>
      <c r="Z127" s="162">
        <f t="shared" si="56"/>
        <v>0</v>
      </c>
      <c r="AA127" s="162">
        <f t="shared" si="57"/>
        <v>0</v>
      </c>
      <c r="AB127" s="162">
        <f t="shared" si="58"/>
        <v>0</v>
      </c>
      <c r="AC127" s="162">
        <f t="shared" si="59"/>
        <v>0</v>
      </c>
      <c r="AD127" s="162">
        <f t="shared" si="60"/>
        <v>0</v>
      </c>
      <c r="AE127" s="162">
        <f t="shared" si="61"/>
        <v>0</v>
      </c>
      <c r="AF127" s="162">
        <f t="shared" si="62"/>
        <v>0</v>
      </c>
      <c r="AG127" s="162">
        <f t="shared" si="63"/>
        <v>0</v>
      </c>
      <c r="AH127" s="162">
        <f t="shared" si="64"/>
        <v>0</v>
      </c>
      <c r="AI127" s="162">
        <f t="shared" si="65"/>
        <v>0</v>
      </c>
      <c r="AJ127" s="162">
        <f t="shared" si="66"/>
        <v>0</v>
      </c>
      <c r="AK127" s="162">
        <f t="shared" si="67"/>
        <v>0</v>
      </c>
    </row>
    <row r="128" spans="19:37" x14ac:dyDescent="0.3">
      <c r="S128" t="str">
        <f t="shared" si="53"/>
        <v/>
      </c>
      <c r="T128" s="162" t="s">
        <v>1301</v>
      </c>
      <c r="U128" s="162" t="str">
        <f t="shared" si="68"/>
        <v/>
      </c>
      <c r="V128" s="162">
        <f t="shared" si="69"/>
        <v>0</v>
      </c>
      <c r="W128" s="162">
        <f t="shared" si="70"/>
        <v>0</v>
      </c>
      <c r="X128" s="162" t="e">
        <f t="shared" si="54"/>
        <v>#N/A</v>
      </c>
      <c r="Y128" s="162">
        <f t="shared" si="55"/>
        <v>0</v>
      </c>
      <c r="Z128" s="162">
        <f t="shared" si="56"/>
        <v>0</v>
      </c>
      <c r="AA128" s="162">
        <f t="shared" si="57"/>
        <v>0</v>
      </c>
      <c r="AB128" s="162">
        <f t="shared" si="58"/>
        <v>0</v>
      </c>
      <c r="AC128" s="162">
        <f t="shared" si="59"/>
        <v>0</v>
      </c>
      <c r="AD128" s="162">
        <f t="shared" si="60"/>
        <v>0</v>
      </c>
      <c r="AE128" s="162">
        <f t="shared" si="61"/>
        <v>0</v>
      </c>
      <c r="AF128" s="162">
        <f t="shared" si="62"/>
        <v>0</v>
      </c>
      <c r="AG128" s="162">
        <f t="shared" si="63"/>
        <v>0</v>
      </c>
      <c r="AH128" s="162">
        <f t="shared" si="64"/>
        <v>0</v>
      </c>
      <c r="AI128" s="162">
        <f t="shared" si="65"/>
        <v>0</v>
      </c>
      <c r="AJ128" s="162">
        <f t="shared" si="66"/>
        <v>0</v>
      </c>
      <c r="AK128" s="162">
        <f t="shared" si="67"/>
        <v>0</v>
      </c>
    </row>
    <row r="129" spans="19:37" x14ac:dyDescent="0.3">
      <c r="S129" t="str">
        <f t="shared" si="53"/>
        <v/>
      </c>
      <c r="T129" s="162" t="s">
        <v>1301</v>
      </c>
      <c r="U129" s="162" t="str">
        <f t="shared" si="68"/>
        <v/>
      </c>
      <c r="V129" s="162">
        <f t="shared" si="69"/>
        <v>0</v>
      </c>
      <c r="W129" s="162">
        <f t="shared" si="70"/>
        <v>0</v>
      </c>
      <c r="X129" s="162" t="e">
        <f t="shared" si="54"/>
        <v>#N/A</v>
      </c>
      <c r="Y129" s="162">
        <f t="shared" si="55"/>
        <v>0</v>
      </c>
      <c r="Z129" s="162">
        <f t="shared" si="56"/>
        <v>0</v>
      </c>
      <c r="AA129" s="162">
        <f t="shared" si="57"/>
        <v>0</v>
      </c>
      <c r="AB129" s="162">
        <f t="shared" si="58"/>
        <v>0</v>
      </c>
      <c r="AC129" s="162">
        <f t="shared" si="59"/>
        <v>0</v>
      </c>
      <c r="AD129" s="162">
        <f t="shared" si="60"/>
        <v>0</v>
      </c>
      <c r="AE129" s="162">
        <f t="shared" si="61"/>
        <v>0</v>
      </c>
      <c r="AF129" s="162">
        <f t="shared" si="62"/>
        <v>0</v>
      </c>
      <c r="AG129" s="162">
        <f t="shared" si="63"/>
        <v>0</v>
      </c>
      <c r="AH129" s="162">
        <f t="shared" si="64"/>
        <v>0</v>
      </c>
      <c r="AI129" s="162">
        <f t="shared" si="65"/>
        <v>0</v>
      </c>
      <c r="AJ129" s="162">
        <f t="shared" si="66"/>
        <v>0</v>
      </c>
      <c r="AK129" s="162">
        <f t="shared" si="67"/>
        <v>0</v>
      </c>
    </row>
    <row r="130" spans="19:37" x14ac:dyDescent="0.3">
      <c r="S130" t="str">
        <f t="shared" si="53"/>
        <v/>
      </c>
      <c r="T130" s="162" t="s">
        <v>1301</v>
      </c>
      <c r="U130" s="162" t="str">
        <f t="shared" si="68"/>
        <v/>
      </c>
      <c r="V130" s="162">
        <f t="shared" si="69"/>
        <v>0</v>
      </c>
      <c r="W130" s="162">
        <f t="shared" si="70"/>
        <v>0</v>
      </c>
      <c r="X130" s="162" t="e">
        <f t="shared" si="54"/>
        <v>#N/A</v>
      </c>
      <c r="Y130" s="162">
        <f t="shared" si="55"/>
        <v>0</v>
      </c>
      <c r="Z130" s="162">
        <f t="shared" si="56"/>
        <v>0</v>
      </c>
      <c r="AA130" s="162">
        <f t="shared" si="57"/>
        <v>0</v>
      </c>
      <c r="AB130" s="162">
        <f t="shared" si="58"/>
        <v>0</v>
      </c>
      <c r="AC130" s="162">
        <f t="shared" si="59"/>
        <v>0</v>
      </c>
      <c r="AD130" s="162">
        <f t="shared" si="60"/>
        <v>0</v>
      </c>
      <c r="AE130" s="162">
        <f t="shared" si="61"/>
        <v>0</v>
      </c>
      <c r="AF130" s="162">
        <f t="shared" si="62"/>
        <v>0</v>
      </c>
      <c r="AG130" s="162">
        <f t="shared" si="63"/>
        <v>0</v>
      </c>
      <c r="AH130" s="162">
        <f t="shared" si="64"/>
        <v>0</v>
      </c>
      <c r="AI130" s="162">
        <f t="shared" si="65"/>
        <v>0</v>
      </c>
      <c r="AJ130" s="162">
        <f t="shared" si="66"/>
        <v>0</v>
      </c>
      <c r="AK130" s="162">
        <f t="shared" si="67"/>
        <v>0</v>
      </c>
    </row>
    <row r="131" spans="19:37" x14ac:dyDescent="0.3">
      <c r="S131" t="str">
        <f t="shared" si="53"/>
        <v/>
      </c>
      <c r="T131" s="162" t="s">
        <v>1301</v>
      </c>
      <c r="U131" s="162" t="str">
        <f t="shared" si="68"/>
        <v/>
      </c>
      <c r="V131" s="162">
        <f t="shared" si="69"/>
        <v>0</v>
      </c>
      <c r="W131" s="162">
        <f t="shared" si="70"/>
        <v>0</v>
      </c>
      <c r="X131" s="162" t="e">
        <f t="shared" si="54"/>
        <v>#N/A</v>
      </c>
      <c r="Y131" s="162">
        <f t="shared" si="55"/>
        <v>0</v>
      </c>
      <c r="Z131" s="162">
        <f t="shared" si="56"/>
        <v>0</v>
      </c>
      <c r="AA131" s="162">
        <f t="shared" si="57"/>
        <v>0</v>
      </c>
      <c r="AB131" s="162">
        <f t="shared" si="58"/>
        <v>0</v>
      </c>
      <c r="AC131" s="162">
        <f t="shared" si="59"/>
        <v>0</v>
      </c>
      <c r="AD131" s="162">
        <f t="shared" si="60"/>
        <v>0</v>
      </c>
      <c r="AE131" s="162">
        <f t="shared" si="61"/>
        <v>0</v>
      </c>
      <c r="AF131" s="162">
        <f t="shared" si="62"/>
        <v>0</v>
      </c>
      <c r="AG131" s="162">
        <f t="shared" si="63"/>
        <v>0</v>
      </c>
      <c r="AH131" s="162">
        <f t="shared" si="64"/>
        <v>0</v>
      </c>
      <c r="AI131" s="162">
        <f t="shared" si="65"/>
        <v>0</v>
      </c>
      <c r="AJ131" s="162">
        <f t="shared" si="66"/>
        <v>0</v>
      </c>
      <c r="AK131" s="162">
        <f t="shared" si="67"/>
        <v>0</v>
      </c>
    </row>
    <row r="132" spans="19:37" x14ac:dyDescent="0.3">
      <c r="S132" t="str">
        <f t="shared" ref="S132:S147" si="71">RIGHT(C132,5)</f>
        <v/>
      </c>
      <c r="T132" s="162" t="s">
        <v>1301</v>
      </c>
      <c r="U132" s="162" t="str">
        <f t="shared" si="68"/>
        <v/>
      </c>
      <c r="V132" s="162">
        <f t="shared" si="69"/>
        <v>0</v>
      </c>
      <c r="W132" s="162">
        <f t="shared" si="70"/>
        <v>0</v>
      </c>
      <c r="X132" s="162" t="e">
        <f t="shared" ref="X132:X147" si="72">_xlfn.IFS(E132="(blank)","1-Without Donor Restriction",E132="1-Without Donor Restriction","1-Without Donor Restriction",E132="2-With Donor Restriction","2-With Donor Restriction")</f>
        <v>#N/A</v>
      </c>
      <c r="Y132" s="162">
        <f t="shared" ref="Y132:Y147" si="73">IF(D132="(blank)","",D132)</f>
        <v>0</v>
      </c>
      <c r="Z132" s="162">
        <f t="shared" ref="Z132:Z147" si="74">IFERROR(ROUND(F132,2),0)</f>
        <v>0</v>
      </c>
      <c r="AA132" s="162">
        <f t="shared" ref="AA132:AA147" si="75">IFERROR(ROUND(G132,2),0)</f>
        <v>0</v>
      </c>
      <c r="AB132" s="162">
        <f t="shared" ref="AB132:AB147" si="76">IFERROR(ROUND(H132,2),0)</f>
        <v>0</v>
      </c>
      <c r="AC132" s="162">
        <f t="shared" ref="AC132:AC147" si="77">IFERROR(ROUND(I132,2),0)</f>
        <v>0</v>
      </c>
      <c r="AD132" s="162">
        <f t="shared" ref="AD132:AD147" si="78">IFERROR(ROUND(J132,2),0)</f>
        <v>0</v>
      </c>
      <c r="AE132" s="162">
        <f t="shared" ref="AE132:AE147" si="79">IFERROR(ROUND(K132,2),0)</f>
        <v>0</v>
      </c>
      <c r="AF132" s="162">
        <f t="shared" ref="AF132:AF147" si="80">IFERROR(ROUND(L132,2),0)</f>
        <v>0</v>
      </c>
      <c r="AG132" s="162">
        <f t="shared" ref="AG132:AG147" si="81">IFERROR(ROUND(M132,2),0)</f>
        <v>0</v>
      </c>
      <c r="AH132" s="162">
        <f t="shared" ref="AH132:AH147" si="82">IFERROR(ROUND(N132,2),0)</f>
        <v>0</v>
      </c>
      <c r="AI132" s="162">
        <f t="shared" ref="AI132:AI147" si="83">IFERROR(ROUND(O132,2),0)</f>
        <v>0</v>
      </c>
      <c r="AJ132" s="162">
        <f t="shared" ref="AJ132:AJ147" si="84">IFERROR(ROUND(P132,2),0)</f>
        <v>0</v>
      </c>
      <c r="AK132" s="162">
        <f t="shared" ref="AK132:AK147" si="85">IFERROR(ROUND(Q132,2),0)</f>
        <v>0</v>
      </c>
    </row>
    <row r="133" spans="19:37" x14ac:dyDescent="0.3">
      <c r="S133" t="str">
        <f t="shared" si="71"/>
        <v/>
      </c>
      <c r="T133" s="162" t="s">
        <v>1301</v>
      </c>
      <c r="U133" s="162" t="str">
        <f t="shared" si="68"/>
        <v/>
      </c>
      <c r="V133" s="162">
        <f t="shared" si="69"/>
        <v>0</v>
      </c>
      <c r="W133" s="162">
        <f t="shared" si="70"/>
        <v>0</v>
      </c>
      <c r="X133" s="162" t="e">
        <f t="shared" si="72"/>
        <v>#N/A</v>
      </c>
      <c r="Y133" s="162">
        <f t="shared" si="73"/>
        <v>0</v>
      </c>
      <c r="Z133" s="162">
        <f t="shared" si="74"/>
        <v>0</v>
      </c>
      <c r="AA133" s="162">
        <f t="shared" si="75"/>
        <v>0</v>
      </c>
      <c r="AB133" s="162">
        <f t="shared" si="76"/>
        <v>0</v>
      </c>
      <c r="AC133" s="162">
        <f t="shared" si="77"/>
        <v>0</v>
      </c>
      <c r="AD133" s="162">
        <f t="shared" si="78"/>
        <v>0</v>
      </c>
      <c r="AE133" s="162">
        <f t="shared" si="79"/>
        <v>0</v>
      </c>
      <c r="AF133" s="162">
        <f t="shared" si="80"/>
        <v>0</v>
      </c>
      <c r="AG133" s="162">
        <f t="shared" si="81"/>
        <v>0</v>
      </c>
      <c r="AH133" s="162">
        <f t="shared" si="82"/>
        <v>0</v>
      </c>
      <c r="AI133" s="162">
        <f t="shared" si="83"/>
        <v>0</v>
      </c>
      <c r="AJ133" s="162">
        <f t="shared" si="84"/>
        <v>0</v>
      </c>
      <c r="AK133" s="162">
        <f t="shared" si="85"/>
        <v>0</v>
      </c>
    </row>
    <row r="134" spans="19:37" x14ac:dyDescent="0.3">
      <c r="S134" t="str">
        <f t="shared" si="71"/>
        <v/>
      </c>
      <c r="T134" s="162" t="s">
        <v>1301</v>
      </c>
      <c r="U134" s="162" t="str">
        <f t="shared" si="68"/>
        <v/>
      </c>
      <c r="V134" s="162">
        <f t="shared" si="69"/>
        <v>0</v>
      </c>
      <c r="W134" s="162">
        <f t="shared" si="70"/>
        <v>0</v>
      </c>
      <c r="X134" s="162" t="e">
        <f t="shared" si="72"/>
        <v>#N/A</v>
      </c>
      <c r="Y134" s="162">
        <f t="shared" si="73"/>
        <v>0</v>
      </c>
      <c r="Z134" s="162">
        <f t="shared" si="74"/>
        <v>0</v>
      </c>
      <c r="AA134" s="162">
        <f t="shared" si="75"/>
        <v>0</v>
      </c>
      <c r="AB134" s="162">
        <f t="shared" si="76"/>
        <v>0</v>
      </c>
      <c r="AC134" s="162">
        <f t="shared" si="77"/>
        <v>0</v>
      </c>
      <c r="AD134" s="162">
        <f t="shared" si="78"/>
        <v>0</v>
      </c>
      <c r="AE134" s="162">
        <f t="shared" si="79"/>
        <v>0</v>
      </c>
      <c r="AF134" s="162">
        <f t="shared" si="80"/>
        <v>0</v>
      </c>
      <c r="AG134" s="162">
        <f t="shared" si="81"/>
        <v>0</v>
      </c>
      <c r="AH134" s="162">
        <f t="shared" si="82"/>
        <v>0</v>
      </c>
      <c r="AI134" s="162">
        <f t="shared" si="83"/>
        <v>0</v>
      </c>
      <c r="AJ134" s="162">
        <f t="shared" si="84"/>
        <v>0</v>
      </c>
      <c r="AK134" s="162">
        <f t="shared" si="85"/>
        <v>0</v>
      </c>
    </row>
    <row r="135" spans="19:37" x14ac:dyDescent="0.3">
      <c r="S135" t="str">
        <f t="shared" si="71"/>
        <v/>
      </c>
      <c r="T135" s="162" t="s">
        <v>1301</v>
      </c>
      <c r="U135" s="162" t="str">
        <f t="shared" si="68"/>
        <v/>
      </c>
      <c r="V135" s="162">
        <f t="shared" si="69"/>
        <v>0</v>
      </c>
      <c r="W135" s="162">
        <f t="shared" si="70"/>
        <v>0</v>
      </c>
      <c r="X135" s="162" t="e">
        <f t="shared" si="72"/>
        <v>#N/A</v>
      </c>
      <c r="Y135" s="162">
        <f t="shared" si="73"/>
        <v>0</v>
      </c>
      <c r="Z135" s="162">
        <f t="shared" si="74"/>
        <v>0</v>
      </c>
      <c r="AA135" s="162">
        <f t="shared" si="75"/>
        <v>0</v>
      </c>
      <c r="AB135" s="162">
        <f t="shared" si="76"/>
        <v>0</v>
      </c>
      <c r="AC135" s="162">
        <f t="shared" si="77"/>
        <v>0</v>
      </c>
      <c r="AD135" s="162">
        <f t="shared" si="78"/>
        <v>0</v>
      </c>
      <c r="AE135" s="162">
        <f t="shared" si="79"/>
        <v>0</v>
      </c>
      <c r="AF135" s="162">
        <f t="shared" si="80"/>
        <v>0</v>
      </c>
      <c r="AG135" s="162">
        <f t="shared" si="81"/>
        <v>0</v>
      </c>
      <c r="AH135" s="162">
        <f t="shared" si="82"/>
        <v>0</v>
      </c>
      <c r="AI135" s="162">
        <f t="shared" si="83"/>
        <v>0</v>
      </c>
      <c r="AJ135" s="162">
        <f t="shared" si="84"/>
        <v>0</v>
      </c>
      <c r="AK135" s="162">
        <f t="shared" si="85"/>
        <v>0</v>
      </c>
    </row>
    <row r="136" spans="19:37" x14ac:dyDescent="0.3">
      <c r="S136" t="str">
        <f t="shared" si="71"/>
        <v/>
      </c>
      <c r="T136" s="162" t="s">
        <v>1301</v>
      </c>
      <c r="U136" s="162" t="str">
        <f t="shared" si="68"/>
        <v/>
      </c>
      <c r="V136" s="162">
        <f t="shared" si="69"/>
        <v>0</v>
      </c>
      <c r="W136" s="162">
        <f t="shared" si="70"/>
        <v>0</v>
      </c>
      <c r="X136" s="162" t="e">
        <f t="shared" si="72"/>
        <v>#N/A</v>
      </c>
      <c r="Y136" s="162">
        <f t="shared" si="73"/>
        <v>0</v>
      </c>
      <c r="Z136" s="162">
        <f t="shared" si="74"/>
        <v>0</v>
      </c>
      <c r="AA136" s="162">
        <f t="shared" si="75"/>
        <v>0</v>
      </c>
      <c r="AB136" s="162">
        <f t="shared" si="76"/>
        <v>0</v>
      </c>
      <c r="AC136" s="162">
        <f t="shared" si="77"/>
        <v>0</v>
      </c>
      <c r="AD136" s="162">
        <f t="shared" si="78"/>
        <v>0</v>
      </c>
      <c r="AE136" s="162">
        <f t="shared" si="79"/>
        <v>0</v>
      </c>
      <c r="AF136" s="162">
        <f t="shared" si="80"/>
        <v>0</v>
      </c>
      <c r="AG136" s="162">
        <f t="shared" si="81"/>
        <v>0</v>
      </c>
      <c r="AH136" s="162">
        <f t="shared" si="82"/>
        <v>0</v>
      </c>
      <c r="AI136" s="162">
        <f t="shared" si="83"/>
        <v>0</v>
      </c>
      <c r="AJ136" s="162">
        <f t="shared" si="84"/>
        <v>0</v>
      </c>
      <c r="AK136" s="162">
        <f t="shared" si="85"/>
        <v>0</v>
      </c>
    </row>
    <row r="137" spans="19:37" x14ac:dyDescent="0.3">
      <c r="S137" t="str">
        <f t="shared" si="71"/>
        <v/>
      </c>
      <c r="T137" s="162" t="s">
        <v>1301</v>
      </c>
      <c r="U137" s="162" t="str">
        <f t="shared" si="68"/>
        <v/>
      </c>
      <c r="V137" s="162">
        <f t="shared" si="69"/>
        <v>0</v>
      </c>
      <c r="W137" s="162">
        <f t="shared" si="70"/>
        <v>0</v>
      </c>
      <c r="X137" s="162" t="e">
        <f t="shared" si="72"/>
        <v>#N/A</v>
      </c>
      <c r="Y137" s="162">
        <f t="shared" si="73"/>
        <v>0</v>
      </c>
      <c r="Z137" s="162">
        <f t="shared" si="74"/>
        <v>0</v>
      </c>
      <c r="AA137" s="162">
        <f t="shared" si="75"/>
        <v>0</v>
      </c>
      <c r="AB137" s="162">
        <f t="shared" si="76"/>
        <v>0</v>
      </c>
      <c r="AC137" s="162">
        <f t="shared" si="77"/>
        <v>0</v>
      </c>
      <c r="AD137" s="162">
        <f t="shared" si="78"/>
        <v>0</v>
      </c>
      <c r="AE137" s="162">
        <f t="shared" si="79"/>
        <v>0</v>
      </c>
      <c r="AF137" s="162">
        <f t="shared" si="80"/>
        <v>0</v>
      </c>
      <c r="AG137" s="162">
        <f t="shared" si="81"/>
        <v>0</v>
      </c>
      <c r="AH137" s="162">
        <f t="shared" si="82"/>
        <v>0</v>
      </c>
      <c r="AI137" s="162">
        <f t="shared" si="83"/>
        <v>0</v>
      </c>
      <c r="AJ137" s="162">
        <f t="shared" si="84"/>
        <v>0</v>
      </c>
      <c r="AK137" s="162">
        <f t="shared" si="85"/>
        <v>0</v>
      </c>
    </row>
    <row r="138" spans="19:37" x14ac:dyDescent="0.3">
      <c r="S138" t="str">
        <f t="shared" si="71"/>
        <v/>
      </c>
      <c r="T138" s="162" t="s">
        <v>1301</v>
      </c>
      <c r="U138" s="162" t="str">
        <f t="shared" si="68"/>
        <v/>
      </c>
      <c r="V138" s="162">
        <f t="shared" si="69"/>
        <v>0</v>
      </c>
      <c r="W138" s="162">
        <f t="shared" si="70"/>
        <v>0</v>
      </c>
      <c r="X138" s="162" t="e">
        <f t="shared" si="72"/>
        <v>#N/A</v>
      </c>
      <c r="Y138" s="162">
        <f t="shared" si="73"/>
        <v>0</v>
      </c>
      <c r="Z138" s="162">
        <f t="shared" si="74"/>
        <v>0</v>
      </c>
      <c r="AA138" s="162">
        <f t="shared" si="75"/>
        <v>0</v>
      </c>
      <c r="AB138" s="162">
        <f t="shared" si="76"/>
        <v>0</v>
      </c>
      <c r="AC138" s="162">
        <f t="shared" si="77"/>
        <v>0</v>
      </c>
      <c r="AD138" s="162">
        <f t="shared" si="78"/>
        <v>0</v>
      </c>
      <c r="AE138" s="162">
        <f t="shared" si="79"/>
        <v>0</v>
      </c>
      <c r="AF138" s="162">
        <f t="shared" si="80"/>
        <v>0</v>
      </c>
      <c r="AG138" s="162">
        <f t="shared" si="81"/>
        <v>0</v>
      </c>
      <c r="AH138" s="162">
        <f t="shared" si="82"/>
        <v>0</v>
      </c>
      <c r="AI138" s="162">
        <f t="shared" si="83"/>
        <v>0</v>
      </c>
      <c r="AJ138" s="162">
        <f t="shared" si="84"/>
        <v>0</v>
      </c>
      <c r="AK138" s="162">
        <f t="shared" si="85"/>
        <v>0</v>
      </c>
    </row>
    <row r="139" spans="19:37" x14ac:dyDescent="0.3">
      <c r="S139" t="str">
        <f t="shared" si="71"/>
        <v/>
      </c>
      <c r="T139" s="162" t="s">
        <v>1301</v>
      </c>
      <c r="U139" s="162" t="str">
        <f t="shared" si="68"/>
        <v/>
      </c>
      <c r="V139" s="162">
        <f t="shared" si="69"/>
        <v>0</v>
      </c>
      <c r="W139" s="162">
        <f t="shared" si="70"/>
        <v>0</v>
      </c>
      <c r="X139" s="162" t="e">
        <f t="shared" si="72"/>
        <v>#N/A</v>
      </c>
      <c r="Y139" s="162">
        <f t="shared" si="73"/>
        <v>0</v>
      </c>
      <c r="Z139" s="162">
        <f t="shared" si="74"/>
        <v>0</v>
      </c>
      <c r="AA139" s="162">
        <f t="shared" si="75"/>
        <v>0</v>
      </c>
      <c r="AB139" s="162">
        <f t="shared" si="76"/>
        <v>0</v>
      </c>
      <c r="AC139" s="162">
        <f t="shared" si="77"/>
        <v>0</v>
      </c>
      <c r="AD139" s="162">
        <f t="shared" si="78"/>
        <v>0</v>
      </c>
      <c r="AE139" s="162">
        <f t="shared" si="79"/>
        <v>0</v>
      </c>
      <c r="AF139" s="162">
        <f t="shared" si="80"/>
        <v>0</v>
      </c>
      <c r="AG139" s="162">
        <f t="shared" si="81"/>
        <v>0</v>
      </c>
      <c r="AH139" s="162">
        <f t="shared" si="82"/>
        <v>0</v>
      </c>
      <c r="AI139" s="162">
        <f t="shared" si="83"/>
        <v>0</v>
      </c>
      <c r="AJ139" s="162">
        <f t="shared" si="84"/>
        <v>0</v>
      </c>
      <c r="AK139" s="162">
        <f t="shared" si="85"/>
        <v>0</v>
      </c>
    </row>
    <row r="140" spans="19:37" x14ac:dyDescent="0.3">
      <c r="S140" t="str">
        <f t="shared" si="71"/>
        <v/>
      </c>
      <c r="T140" s="162" t="s">
        <v>1301</v>
      </c>
      <c r="U140" s="162" t="str">
        <f t="shared" si="68"/>
        <v/>
      </c>
      <c r="V140" s="162">
        <f t="shared" si="69"/>
        <v>0</v>
      </c>
      <c r="W140" s="162">
        <f t="shared" si="70"/>
        <v>0</v>
      </c>
      <c r="X140" s="162" t="e">
        <f t="shared" si="72"/>
        <v>#N/A</v>
      </c>
      <c r="Y140" s="162">
        <f t="shared" si="73"/>
        <v>0</v>
      </c>
      <c r="Z140" s="162">
        <f t="shared" si="74"/>
        <v>0</v>
      </c>
      <c r="AA140" s="162">
        <f t="shared" si="75"/>
        <v>0</v>
      </c>
      <c r="AB140" s="162">
        <f t="shared" si="76"/>
        <v>0</v>
      </c>
      <c r="AC140" s="162">
        <f t="shared" si="77"/>
        <v>0</v>
      </c>
      <c r="AD140" s="162">
        <f t="shared" si="78"/>
        <v>0</v>
      </c>
      <c r="AE140" s="162">
        <f t="shared" si="79"/>
        <v>0</v>
      </c>
      <c r="AF140" s="162">
        <f t="shared" si="80"/>
        <v>0</v>
      </c>
      <c r="AG140" s="162">
        <f t="shared" si="81"/>
        <v>0</v>
      </c>
      <c r="AH140" s="162">
        <f t="shared" si="82"/>
        <v>0</v>
      </c>
      <c r="AI140" s="162">
        <f t="shared" si="83"/>
        <v>0</v>
      </c>
      <c r="AJ140" s="162">
        <f t="shared" si="84"/>
        <v>0</v>
      </c>
      <c r="AK140" s="162">
        <f t="shared" si="85"/>
        <v>0</v>
      </c>
    </row>
    <row r="141" spans="19:37" x14ac:dyDescent="0.3">
      <c r="S141" t="str">
        <f t="shared" si="71"/>
        <v/>
      </c>
      <c r="T141" s="162" t="s">
        <v>1301</v>
      </c>
      <c r="U141" s="162" t="str">
        <f t="shared" si="68"/>
        <v/>
      </c>
      <c r="V141" s="162">
        <f t="shared" si="69"/>
        <v>0</v>
      </c>
      <c r="W141" s="162">
        <f t="shared" si="70"/>
        <v>0</v>
      </c>
      <c r="X141" s="162" t="e">
        <f t="shared" si="72"/>
        <v>#N/A</v>
      </c>
      <c r="Y141" s="162">
        <f t="shared" si="73"/>
        <v>0</v>
      </c>
      <c r="Z141" s="162">
        <f t="shared" si="74"/>
        <v>0</v>
      </c>
      <c r="AA141" s="162">
        <f t="shared" si="75"/>
        <v>0</v>
      </c>
      <c r="AB141" s="162">
        <f t="shared" si="76"/>
        <v>0</v>
      </c>
      <c r="AC141" s="162">
        <f t="shared" si="77"/>
        <v>0</v>
      </c>
      <c r="AD141" s="162">
        <f t="shared" si="78"/>
        <v>0</v>
      </c>
      <c r="AE141" s="162">
        <f t="shared" si="79"/>
        <v>0</v>
      </c>
      <c r="AF141" s="162">
        <f t="shared" si="80"/>
        <v>0</v>
      </c>
      <c r="AG141" s="162">
        <f t="shared" si="81"/>
        <v>0</v>
      </c>
      <c r="AH141" s="162">
        <f t="shared" si="82"/>
        <v>0</v>
      </c>
      <c r="AI141" s="162">
        <f t="shared" si="83"/>
        <v>0</v>
      </c>
      <c r="AJ141" s="162">
        <f t="shared" si="84"/>
        <v>0</v>
      </c>
      <c r="AK141" s="162">
        <f t="shared" si="85"/>
        <v>0</v>
      </c>
    </row>
    <row r="142" spans="19:37" x14ac:dyDescent="0.3">
      <c r="S142" t="str">
        <f t="shared" si="71"/>
        <v/>
      </c>
      <c r="T142" s="162" t="s">
        <v>1301</v>
      </c>
      <c r="U142" s="162" t="str">
        <f t="shared" si="68"/>
        <v/>
      </c>
      <c r="V142" s="162">
        <f t="shared" si="69"/>
        <v>0</v>
      </c>
      <c r="W142" s="162">
        <f t="shared" si="70"/>
        <v>0</v>
      </c>
      <c r="X142" s="162" t="e">
        <f t="shared" si="72"/>
        <v>#N/A</v>
      </c>
      <c r="Y142" s="162">
        <f t="shared" si="73"/>
        <v>0</v>
      </c>
      <c r="Z142" s="162">
        <f t="shared" si="74"/>
        <v>0</v>
      </c>
      <c r="AA142" s="162">
        <f t="shared" si="75"/>
        <v>0</v>
      </c>
      <c r="AB142" s="162">
        <f t="shared" si="76"/>
        <v>0</v>
      </c>
      <c r="AC142" s="162">
        <f t="shared" si="77"/>
        <v>0</v>
      </c>
      <c r="AD142" s="162">
        <f t="shared" si="78"/>
        <v>0</v>
      </c>
      <c r="AE142" s="162">
        <f t="shared" si="79"/>
        <v>0</v>
      </c>
      <c r="AF142" s="162">
        <f t="shared" si="80"/>
        <v>0</v>
      </c>
      <c r="AG142" s="162">
        <f t="shared" si="81"/>
        <v>0</v>
      </c>
      <c r="AH142" s="162">
        <f t="shared" si="82"/>
        <v>0</v>
      </c>
      <c r="AI142" s="162">
        <f t="shared" si="83"/>
        <v>0</v>
      </c>
      <c r="AJ142" s="162">
        <f t="shared" si="84"/>
        <v>0</v>
      </c>
      <c r="AK142" s="162">
        <f t="shared" si="85"/>
        <v>0</v>
      </c>
    </row>
    <row r="143" spans="19:37" x14ac:dyDescent="0.3">
      <c r="S143" t="str">
        <f t="shared" si="71"/>
        <v/>
      </c>
      <c r="T143" s="162" t="s">
        <v>1301</v>
      </c>
      <c r="U143" s="162" t="str">
        <f t="shared" si="68"/>
        <v/>
      </c>
      <c r="V143" s="162">
        <f t="shared" si="69"/>
        <v>0</v>
      </c>
      <c r="W143" s="162">
        <f t="shared" si="70"/>
        <v>0</v>
      </c>
      <c r="X143" s="162" t="e">
        <f t="shared" si="72"/>
        <v>#N/A</v>
      </c>
      <c r="Y143" s="162">
        <f t="shared" si="73"/>
        <v>0</v>
      </c>
      <c r="Z143" s="162">
        <f t="shared" si="74"/>
        <v>0</v>
      </c>
      <c r="AA143" s="162">
        <f t="shared" si="75"/>
        <v>0</v>
      </c>
      <c r="AB143" s="162">
        <f t="shared" si="76"/>
        <v>0</v>
      </c>
      <c r="AC143" s="162">
        <f t="shared" si="77"/>
        <v>0</v>
      </c>
      <c r="AD143" s="162">
        <f t="shared" si="78"/>
        <v>0</v>
      </c>
      <c r="AE143" s="162">
        <f t="shared" si="79"/>
        <v>0</v>
      </c>
      <c r="AF143" s="162">
        <f t="shared" si="80"/>
        <v>0</v>
      </c>
      <c r="AG143" s="162">
        <f t="shared" si="81"/>
        <v>0</v>
      </c>
      <c r="AH143" s="162">
        <f t="shared" si="82"/>
        <v>0</v>
      </c>
      <c r="AI143" s="162">
        <f t="shared" si="83"/>
        <v>0</v>
      </c>
      <c r="AJ143" s="162">
        <f t="shared" si="84"/>
        <v>0</v>
      </c>
      <c r="AK143" s="162">
        <f t="shared" si="85"/>
        <v>0</v>
      </c>
    </row>
    <row r="144" spans="19:37" x14ac:dyDescent="0.3">
      <c r="S144" t="str">
        <f t="shared" si="71"/>
        <v/>
      </c>
      <c r="T144" s="162" t="s">
        <v>1301</v>
      </c>
      <c r="U144" s="162" t="str">
        <f t="shared" si="68"/>
        <v/>
      </c>
      <c r="V144" s="162">
        <f t="shared" si="69"/>
        <v>0</v>
      </c>
      <c r="W144" s="162">
        <f t="shared" si="70"/>
        <v>0</v>
      </c>
      <c r="X144" s="162" t="e">
        <f t="shared" si="72"/>
        <v>#N/A</v>
      </c>
      <c r="Y144" s="162">
        <f t="shared" si="73"/>
        <v>0</v>
      </c>
      <c r="Z144" s="162">
        <f t="shared" si="74"/>
        <v>0</v>
      </c>
      <c r="AA144" s="162">
        <f t="shared" si="75"/>
        <v>0</v>
      </c>
      <c r="AB144" s="162">
        <f t="shared" si="76"/>
        <v>0</v>
      </c>
      <c r="AC144" s="162">
        <f t="shared" si="77"/>
        <v>0</v>
      </c>
      <c r="AD144" s="162">
        <f t="shared" si="78"/>
        <v>0</v>
      </c>
      <c r="AE144" s="162">
        <f t="shared" si="79"/>
        <v>0</v>
      </c>
      <c r="AF144" s="162">
        <f t="shared" si="80"/>
        <v>0</v>
      </c>
      <c r="AG144" s="162">
        <f t="shared" si="81"/>
        <v>0</v>
      </c>
      <c r="AH144" s="162">
        <f t="shared" si="82"/>
        <v>0</v>
      </c>
      <c r="AI144" s="162">
        <f t="shared" si="83"/>
        <v>0</v>
      </c>
      <c r="AJ144" s="162">
        <f t="shared" si="84"/>
        <v>0</v>
      </c>
      <c r="AK144" s="162">
        <f t="shared" si="85"/>
        <v>0</v>
      </c>
    </row>
    <row r="145" spans="19:37" x14ac:dyDescent="0.3">
      <c r="S145" t="str">
        <f t="shared" si="71"/>
        <v/>
      </c>
      <c r="T145" s="162" t="s">
        <v>1301</v>
      </c>
      <c r="U145" s="162" t="str">
        <f t="shared" si="68"/>
        <v/>
      </c>
      <c r="V145" s="162">
        <f t="shared" si="69"/>
        <v>0</v>
      </c>
      <c r="W145" s="162">
        <f t="shared" si="70"/>
        <v>0</v>
      </c>
      <c r="X145" s="162" t="e">
        <f t="shared" si="72"/>
        <v>#N/A</v>
      </c>
      <c r="Y145" s="162">
        <f t="shared" si="73"/>
        <v>0</v>
      </c>
      <c r="Z145" s="162">
        <f t="shared" si="74"/>
        <v>0</v>
      </c>
      <c r="AA145" s="162">
        <f t="shared" si="75"/>
        <v>0</v>
      </c>
      <c r="AB145" s="162">
        <f t="shared" si="76"/>
        <v>0</v>
      </c>
      <c r="AC145" s="162">
        <f t="shared" si="77"/>
        <v>0</v>
      </c>
      <c r="AD145" s="162">
        <f t="shared" si="78"/>
        <v>0</v>
      </c>
      <c r="AE145" s="162">
        <f t="shared" si="79"/>
        <v>0</v>
      </c>
      <c r="AF145" s="162">
        <f t="shared" si="80"/>
        <v>0</v>
      </c>
      <c r="AG145" s="162">
        <f t="shared" si="81"/>
        <v>0</v>
      </c>
      <c r="AH145" s="162">
        <f t="shared" si="82"/>
        <v>0</v>
      </c>
      <c r="AI145" s="162">
        <f t="shared" si="83"/>
        <v>0</v>
      </c>
      <c r="AJ145" s="162">
        <f t="shared" si="84"/>
        <v>0</v>
      </c>
      <c r="AK145" s="162">
        <f t="shared" si="85"/>
        <v>0</v>
      </c>
    </row>
    <row r="146" spans="19:37" x14ac:dyDescent="0.3">
      <c r="S146" t="str">
        <f t="shared" si="71"/>
        <v/>
      </c>
      <c r="T146" s="162" t="s">
        <v>1301</v>
      </c>
      <c r="U146" s="162" t="str">
        <f t="shared" si="68"/>
        <v/>
      </c>
      <c r="V146" s="162">
        <f t="shared" si="69"/>
        <v>0</v>
      </c>
      <c r="W146" s="162">
        <f t="shared" si="70"/>
        <v>0</v>
      </c>
      <c r="X146" s="162" t="e">
        <f t="shared" si="72"/>
        <v>#N/A</v>
      </c>
      <c r="Y146" s="162">
        <f t="shared" si="73"/>
        <v>0</v>
      </c>
      <c r="Z146" s="162">
        <f t="shared" si="74"/>
        <v>0</v>
      </c>
      <c r="AA146" s="162">
        <f t="shared" si="75"/>
        <v>0</v>
      </c>
      <c r="AB146" s="162">
        <f t="shared" si="76"/>
        <v>0</v>
      </c>
      <c r="AC146" s="162">
        <f t="shared" si="77"/>
        <v>0</v>
      </c>
      <c r="AD146" s="162">
        <f t="shared" si="78"/>
        <v>0</v>
      </c>
      <c r="AE146" s="162">
        <f t="shared" si="79"/>
        <v>0</v>
      </c>
      <c r="AF146" s="162">
        <f t="shared" si="80"/>
        <v>0</v>
      </c>
      <c r="AG146" s="162">
        <f t="shared" si="81"/>
        <v>0</v>
      </c>
      <c r="AH146" s="162">
        <f t="shared" si="82"/>
        <v>0</v>
      </c>
      <c r="AI146" s="162">
        <f t="shared" si="83"/>
        <v>0</v>
      </c>
      <c r="AJ146" s="162">
        <f t="shared" si="84"/>
        <v>0</v>
      </c>
      <c r="AK146" s="162">
        <f t="shared" si="85"/>
        <v>0</v>
      </c>
    </row>
    <row r="147" spans="19:37" x14ac:dyDescent="0.3">
      <c r="S147" t="str">
        <f t="shared" si="71"/>
        <v/>
      </c>
      <c r="T147" s="162" t="s">
        <v>1301</v>
      </c>
      <c r="U147" s="162" t="str">
        <f t="shared" si="68"/>
        <v/>
      </c>
      <c r="V147" s="162">
        <f t="shared" si="69"/>
        <v>0</v>
      </c>
      <c r="W147" s="162">
        <f t="shared" si="70"/>
        <v>0</v>
      </c>
      <c r="X147" s="162" t="e">
        <f t="shared" si="72"/>
        <v>#N/A</v>
      </c>
      <c r="Y147" s="162">
        <f t="shared" si="73"/>
        <v>0</v>
      </c>
      <c r="Z147" s="162">
        <f t="shared" si="74"/>
        <v>0</v>
      </c>
      <c r="AA147" s="162">
        <f t="shared" si="75"/>
        <v>0</v>
      </c>
      <c r="AB147" s="162">
        <f t="shared" si="76"/>
        <v>0</v>
      </c>
      <c r="AC147" s="162">
        <f t="shared" si="77"/>
        <v>0</v>
      </c>
      <c r="AD147" s="162">
        <f t="shared" si="78"/>
        <v>0</v>
      </c>
      <c r="AE147" s="162">
        <f t="shared" si="79"/>
        <v>0</v>
      </c>
      <c r="AF147" s="162">
        <f t="shared" si="80"/>
        <v>0</v>
      </c>
      <c r="AG147" s="162">
        <f t="shared" si="81"/>
        <v>0</v>
      </c>
      <c r="AH147" s="162">
        <f t="shared" si="82"/>
        <v>0</v>
      </c>
      <c r="AI147" s="162">
        <f t="shared" si="83"/>
        <v>0</v>
      </c>
      <c r="AJ147" s="162">
        <f t="shared" si="84"/>
        <v>0</v>
      </c>
      <c r="AK147" s="162">
        <f t="shared" si="85"/>
        <v>0</v>
      </c>
    </row>
  </sheetData>
  <mergeCells count="1">
    <mergeCell ref="T1:AK1"/>
  </mergeCells>
  <phoneticPr fontId="28" type="noConversion"/>
  <pageMargins left="0.7" right="0.7" top="0.75" bottom="0.75" header="0.3" footer="0.3"/>
  <pageSetup paperSize="5" scale="38" fitToHeight="2"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 and Checklist</vt:lpstr>
      <vt:lpstr>Budget Spreadsheet</vt:lpstr>
      <vt:lpstr>Data for drop-down</vt:lpstr>
      <vt:lpstr>Professional Development</vt:lpstr>
      <vt:lpstr>Capital Expenditures</vt:lpstr>
      <vt:lpstr>Example of Completed Budget</vt:lpstr>
      <vt:lpstr>Dimension Listings</vt:lpstr>
      <vt:lpstr>Budget Pivot-For OAS Use Only</vt:lpstr>
      <vt:lpstr>'Budget Spreadsheet'!Print_Area</vt:lpstr>
      <vt:lpstr>'Capital Expenditures'!Print_Area</vt:lpstr>
      <vt:lpstr>'Instructions and Checklist'!Print_Area</vt:lpstr>
      <vt:lpstr>'Professional Development'!Print_Area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Brian</dc:creator>
  <cp:lastModifiedBy>Zelik.Jenny</cp:lastModifiedBy>
  <cp:lastPrinted>2021-03-23T13:32:10Z</cp:lastPrinted>
  <dcterms:created xsi:type="dcterms:W3CDTF">2018-11-27T19:16:55Z</dcterms:created>
  <dcterms:modified xsi:type="dcterms:W3CDTF">2024-02-26T13:38:27Z</dcterms:modified>
</cp:coreProperties>
</file>